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<sst xmlns="http://schemas.openxmlformats.org/spreadsheetml/2006/main" count="502" uniqueCount="258">
  <si>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</si>
  <si>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</si>
  <si>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</si>
  <si>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</si>
  <si>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</si>
  <si>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</si>
  <si>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</si>
  <si>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</si>
  <si>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</si>
  <si>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</si>
  <si>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</si>
  <si>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</si>
  <si>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</si>
  <si>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</si>
  <si>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</si>
  <si>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</si>
  <si>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</si>
  <si>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</si>
  <si>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</si>
  <si>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</si>
  <si>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</si>
  <si>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</si>
  <si>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</si>
  <si>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</si>
  <si>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</si>
  <si>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</si>
  <si>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</si>
  <si>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</si>
  <si>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</si>
  <si>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</si>
  <si>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</si>
  <si>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</si>
  <si>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</si>
  <si>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</si>
  <si>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</si>
  <si>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</si>
  <si>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</si>
  <si>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</si>
  <si>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</si>
  <si>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</si>
  <si>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</si>
  <si>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</si>
  <si>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</si>
  <si>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</si>
  <si>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</si>
  <si>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</si>
  <si>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</si>
  <si>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</si>
  <si>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</si>
  <si>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</si>
  <si>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</si>
  <si>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</si>
  <si>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</si>
  <si>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</si>
  <si>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</si>
  <si>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</si>
  <si>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</si>
  <si>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</si>
  <si>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</si>
  <si>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</si>
  <si>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</si>
  <si>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</si>
  <si>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</si>
  <si>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</si>
  <si>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</si>
  <si>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</si>
  <si>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</si>
  <si>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</si>
  <si>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</si>
  <si>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</si>
  <si>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</si>
  <si>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</si>
  <si>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</si>
  <si>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</si>
  <si>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</si>
  <si>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</si>
  <si>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</si>
  <si>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</si>
  <si>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</si>
  <si>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</si>
  <si>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</si>
  <si>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</si>
  <si>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</si>
  <si>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</si>
  <si>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</si>
  <si>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</si>
  <si>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</si>
  <si>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</si>
  <si>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</si>
  <si>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</si>
  <si>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</si>
  <si>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</si>
  <si>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</si>
  <si>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</si>
  <si>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</si>
  <si>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</si>
  <si>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</si>
  <si>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</si>
  <si>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</si>
  <si>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</si>
  <si>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</si>
  <si>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</si>
  <si>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</si>
  <si>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</si>
  <si>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</si>
  <si>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</si>
  <si>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</si>
  <si>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</si>
  <si>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</si>
  <si>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</si>
  <si>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</si>
  <si>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</si>
  <si>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</si>
  <si>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</si>
  <si>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</si>
  <si>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</si>
  <si>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</si>
  <si>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</si>
  <si>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</si>
  <si>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</si>
  <si>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</si>
  <si>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</si>
  <si>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</si>
  <si>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</si>
  <si>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</si>
  <si>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</si>
  <si>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</si>
  <si>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</si>
  <si>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</si>
  <si>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</si>
  <si>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</si>
  <si>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</si>
  <si>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</si>
  <si>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</si>
  <si>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</si>
  <si>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</si>
  <si>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</si>
  <si>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</si>
  <si>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</si>
  <si>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</si>
  <si>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</si>
  <si>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</si>
  <si>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</si>
  <si>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</si>
  <si>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</si>
  <si>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</si>
  <si>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</si>
  <si>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</si>
  <si>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</si>
  <si>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</si>
  <si>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</si>
  <si>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</si>
  <si>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</si>
  <si>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</si>
  <si>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</si>
  <si>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</si>
  <si>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</si>
  <si>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</si>
  <si>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</si>
  <si>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</si>
  <si>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</si>
  <si>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</si>
  <si>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</si>
  <si>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</si>
  <si>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</si>
  <si>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</si>
  <si>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</si>
  <si>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</si>
  <si>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</si>
  <si>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</si>
  <si>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</si>
  <si>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</si>
  <si>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</si>
  <si>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</si>
  <si>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</si>
  <si>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</si>
  <si>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</si>
  <si>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</si>
  <si>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</si>
  <si>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</si>
  <si>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</si>
  <si>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</si>
  <si>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</si>
  <si>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</si>
  <si>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</si>
  <si>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</si>
  <si>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</si>
  <si>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</si>
  <si>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</si>
  <si>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</si>
  <si>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</si>
  <si>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</si>
  <si>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</si>
  <si>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</si>
  <si>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</si>
  <si>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</si>
  <si>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</si>
  <si>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</si>
  <si>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</si>
  <si>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</si>
  <si>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</si>
  <si>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</si>
  <si>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</si>
  <si>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</si>
  <si>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</si>
  <si>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</si>
  <si>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</si>
  <si>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</si>
  <si>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</si>
  <si>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</si>
  <si>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</si>
  <si>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</si>
  <si>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</si>
  <si>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</si>
  <si>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</si>
  <si>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</si>
  <si>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</si>
  <si>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</si>
  <si>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</si>
  <si>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</si>
  <si>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</si>
  <si>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</si>
  <si>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</si>
  <si>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</si>
  <si>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</si>
  <si>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</si>
  <si>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</si>
  <si>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</si>
  <si>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</si>
  <si>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</si>
  <si>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</si>
  <si>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</si>
  <si>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</si>
  <si>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</si>
  <si>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</si>
  <si>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</si>
  <si>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</si>
  <si>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</si>
  <si>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2017 факт</t>
  </si>
  <si>
    <t>Уменьшение времени на подготовку проекта договора на осуществление технологического присоединения</t>
  </si>
  <si>
    <t xml:space="preserve">http://www.kbvu-fgu.ru/fgu_uslugi138 </t>
  </si>
  <si>
    <t>Ссылка  для скачивания приказа:</t>
  </si>
  <si>
    <t xml:space="preserve">        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26.12.2016 года №53/2016-э "Об установлении платы за технологическое присоединение к электрическим сетям территориальных сетевых организаций" </t>
  </si>
  <si>
    <t>Количество потребителей 1 категории</t>
  </si>
  <si>
    <t>Количество потребителей 2 категории</t>
  </si>
  <si>
    <t>Количество потребителей 3 категории</t>
  </si>
  <si>
    <t>Количество точек поставки всего</t>
  </si>
  <si>
    <t>Количество точек поставки оборудованных приборами учета электрической энергии</t>
  </si>
  <si>
    <t>1. Общая информация о сетевой организации Филиал «Краснодарское водохранилище» федерального государственного бюджетного водохозяйственного учреждения «Центррегионводхоз»</t>
  </si>
  <si>
    <t>Филиал «Краснодарское водохранилище» ФГБВУ «Центррегионводхоз»</t>
  </si>
  <si>
    <t>Филиал «Краснодарское водохранилище» ФГБУ «Центррегион-водхоз»</t>
  </si>
  <si>
    <t>2020 год</t>
  </si>
  <si>
    <t>2021 год</t>
  </si>
  <si>
    <t>Филиал «Краснодарское водохранилище» федерального государственного бюджетного водохозяйственного учреждения «Центррегионводхоз» за 2022 год</t>
  </si>
  <si>
    <t>2022 год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</si>
  <si>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2022 г.</t>
  </si>
  <si>
    <t>2.3 Мероприятия, выполненные сетевой организацией в целях повышения качества оказания услуг по передаче электрической энергии в 2022 г.</t>
  </si>
  <si>
    <t>3.2 Мероприятия, выполненные сетевой организацией в целях совершенствования деятельности по технологическому присоединению в 2022г.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</si>
</sst>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4" fontId="4" fillId="0" borderId="0">
      <alignment vertical="top"/>
      <protection/>
    </xf>
    <xf numFmtId="174" fontId="5" fillId="0" borderId="0">
      <alignment vertical="top"/>
      <protection/>
    </xf>
    <xf numFmtId="175" fontId="5" fillId="2" borderId="0">
      <alignment vertical="top"/>
      <protection/>
    </xf>
    <xf numFmtId="174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9" fontId="6" fillId="0" borderId="0">
      <alignment/>
      <protection locked="0"/>
    </xf>
    <xf numFmtId="180" fontId="6" fillId="0" borderId="2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8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8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8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8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1" fontId="10" fillId="0" borderId="3">
      <alignment/>
      <protection locked="0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69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6" fontId="19" fillId="0" borderId="0">
      <alignment vertical="top"/>
      <protection/>
    </xf>
    <xf numFmtId="38" fontId="19" fillId="0" borderId="0">
      <alignment vertical="top"/>
      <protection/>
    </xf>
    <xf numFmtId="176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4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6" fontId="32" fillId="0" borderId="0">
      <alignment vertical="top"/>
      <protection/>
    </xf>
    <xf numFmtId="38" fontId="32" fillId="0" borderId="0">
      <alignment vertical="top"/>
      <protection/>
    </xf>
    <xf numFmtId="176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1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6" fontId="5" fillId="0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6" fontId="5" fillId="0" borderId="0">
      <alignment vertical="top"/>
      <protection/>
    </xf>
    <xf numFmtId="176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8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8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8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8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8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1" fontId="10" fillId="0" borderId="3">
      <alignment/>
      <protection locked="0"/>
    </xf>
    <xf numFmtId="0" fontId="129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30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31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3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4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5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1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6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7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102" fillId="0" borderId="0">
      <alignment/>
      <protection/>
    </xf>
    <xf numFmtId="0" fontId="139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0" fontId="140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4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43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4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6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7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9" applyNumberFormat="1" applyFont="1" applyBorder="1" applyAlignment="1">
      <alignment horizontal="center" vertical="center" wrapText="1"/>
      <protection/>
    </xf>
    <xf numFmtId="49" fontId="2" fillId="0" borderId="37" xfId="1949" applyNumberFormat="1" applyFont="1" applyBorder="1" applyAlignment="1">
      <alignment horizontal="center" vertical="center" wrapText="1"/>
      <protection/>
    </xf>
    <xf numFmtId="49" fontId="2" fillId="0" borderId="38" xfId="194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1" applyNumberFormat="1" applyFont="1" applyBorder="1" applyAlignment="1">
      <alignment horizontal="center" vertical="center"/>
      <protection/>
    </xf>
    <xf numFmtId="0" fontId="147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left" wrapText="1"/>
    </xf>
    <xf numFmtId="0" fontId="147" fillId="0" borderId="6" xfId="0" applyFont="1" applyBorder="1" applyAlignment="1">
      <alignment/>
    </xf>
    <xf numFmtId="0" fontId="147" fillId="0" borderId="6" xfId="0" applyFont="1" applyBorder="1" applyAlignment="1">
      <alignment wrapText="1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Font="1" applyBorder="1" applyAlignment="1">
      <alignment horizontal="justify" vertical="center" wrapText="1"/>
    </xf>
    <xf numFmtId="0" fontId="148" fillId="0" borderId="0" xfId="0" applyFont="1" applyAlignment="1">
      <alignment/>
    </xf>
    <xf numFmtId="0" fontId="147" fillId="0" borderId="0" xfId="0" applyFont="1" applyAlignment="1">
      <alignment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justify" vertical="center" wrapText="1"/>
    </xf>
    <xf numFmtId="0" fontId="147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147" fillId="0" borderId="6" xfId="0" applyFont="1" applyFill="1" applyBorder="1" applyAlignment="1">
      <alignment horizontal="center" vertical="center"/>
    </xf>
    <xf numFmtId="0" fontId="147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49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justify" vertical="center" wrapText="1"/>
    </xf>
    <xf numFmtId="0" fontId="147" fillId="0" borderId="16" xfId="0" applyFont="1" applyBorder="1" applyAlignment="1">
      <alignment horizontal="center" wrapText="1"/>
    </xf>
    <xf numFmtId="49" fontId="147" fillId="0" borderId="6" xfId="0" applyNumberFormat="1" applyFont="1" applyBorder="1" applyAlignment="1">
      <alignment horizontal="center" vertical="center"/>
    </xf>
    <xf numFmtId="49" fontId="147" fillId="0" borderId="6" xfId="0" applyNumberFormat="1" applyFont="1" applyBorder="1" applyAlignment="1">
      <alignment/>
    </xf>
    <xf numFmtId="4" fontId="117" fillId="0" borderId="6" xfId="1704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2" applyFont="1" applyFill="1" applyBorder="1" applyAlignment="1" applyProtection="1">
      <alignment horizontal="center" vertical="center" wrapText="1"/>
      <protection/>
    </xf>
    <xf numFmtId="4" fontId="2" fillId="0" borderId="6" xfId="1704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2" applyNumberFormat="1" applyFont="1" applyFill="1" applyBorder="1" applyAlignment="1" applyProtection="1">
      <alignment horizontal="center" vertical="center"/>
      <protection/>
    </xf>
    <xf numFmtId="0" fontId="2" fillId="70" borderId="6" xfId="1704" applyNumberFormat="1" applyFont="1" applyFill="1" applyBorder="1" applyAlignment="1" applyProtection="1">
      <alignment horizontal="center" vertical="center"/>
      <protection/>
    </xf>
    <xf numFmtId="0" fontId="116" fillId="0" borderId="6" xfId="0" applyFont="1" applyBorder="1" applyAlignment="1">
      <alignment horizontal="center" vertical="center" wrapText="1"/>
    </xf>
    <xf numFmtId="0" fontId="149" fillId="0" borderId="0" xfId="0" applyFont="1" applyAlignment="1">
      <alignment/>
    </xf>
    <xf numFmtId="0" fontId="150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50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1704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117" fillId="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" fontId="117" fillId="0" borderId="6" xfId="1704" applyNumberFormat="1" applyFont="1" applyFill="1" applyBorder="1" applyAlignment="1" applyProtection="1">
      <alignment horizontal="right" vertical="center"/>
      <protection locked="0"/>
    </xf>
    <xf numFmtId="4" fontId="117" fillId="0" borderId="6" xfId="2272" applyNumberFormat="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 quotePrefix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 locked="0"/>
    </xf>
    <xf numFmtId="4" fontId="117" fillId="0" borderId="6" xfId="2273" applyNumberFormat="1" applyFont="1" applyFill="1" applyBorder="1" applyAlignment="1" applyProtection="1">
      <alignment horizontal="right" vertical="center"/>
      <protection/>
    </xf>
    <xf numFmtId="0" fontId="151" fillId="0" borderId="6" xfId="0" applyFont="1" applyBorder="1" applyAlignment="1">
      <alignment horizontal="center" vertical="center" wrapText="1"/>
    </xf>
    <xf numFmtId="0" fontId="147" fillId="0" borderId="6" xfId="0" applyNumberFormat="1" applyFont="1" applyFill="1" applyBorder="1" applyAlignment="1">
      <alignment horizontal="center" vertical="center" wrapText="1"/>
    </xf>
    <xf numFmtId="0" fontId="147" fillId="0" borderId="6" xfId="0" applyFont="1" applyFill="1" applyBorder="1" applyAlignment="1">
      <alignment horizontal="center" vertical="center" wrapText="1"/>
    </xf>
    <xf numFmtId="0" fontId="147" fillId="0" borderId="6" xfId="0" applyFont="1" applyFill="1" applyBorder="1" applyAlignment="1">
      <alignment horizontal="left" vertical="center"/>
    </xf>
    <xf numFmtId="0" fontId="147" fillId="0" borderId="6" xfId="0" applyFont="1" applyFill="1" applyBorder="1" applyAlignment="1">
      <alignment horizontal="left" vertical="center" wrapText="1"/>
    </xf>
    <xf numFmtId="0" fontId="147" fillId="0" borderId="6" xfId="0" applyFont="1" applyFill="1" applyBorder="1" applyAlignment="1">
      <alignment horizontal="justify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center" wrapText="1"/>
    </xf>
    <xf numFmtId="0" fontId="147" fillId="0" borderId="0" xfId="0" applyFont="1" applyAlignment="1">
      <alignment horizontal="right"/>
    </xf>
    <xf numFmtId="0" fontId="152" fillId="0" borderId="0" xfId="0" applyFont="1" applyAlignment="1">
      <alignment horizontal="right"/>
    </xf>
    <xf numFmtId="0" fontId="147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center" wrapText="1"/>
    </xf>
    <xf numFmtId="2" fontId="147" fillId="71" borderId="6" xfId="0" applyNumberFormat="1" applyFont="1" applyFill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justify" vertical="center" wrapText="1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center" wrapText="1"/>
    </xf>
    <xf numFmtId="0" fontId="147" fillId="0" borderId="6" xfId="0" applyFont="1" applyBorder="1" applyAlignment="1">
      <alignment horizontal="justify" vertical="center" wrapText="1"/>
    </xf>
    <xf numFmtId="0" fontId="147" fillId="0" borderId="0" xfId="0" applyFont="1" applyAlignment="1">
      <alignment vertical="center"/>
    </xf>
    <xf numFmtId="0" fontId="153" fillId="0" borderId="0" xfId="0" applyFont="1" applyFill="1" applyAlignment="1">
      <alignment vertical="center"/>
    </xf>
    <xf numFmtId="49" fontId="151" fillId="0" borderId="6" xfId="0" applyNumberFormat="1" applyFont="1" applyBorder="1" applyAlignment="1">
      <alignment horizontal="center" vertical="center" wrapText="1"/>
    </xf>
    <xf numFmtId="0" fontId="151" fillId="0" borderId="0" xfId="0" applyFont="1" applyAlignment="1">
      <alignment vertical="center"/>
    </xf>
    <xf numFmtId="0" fontId="147" fillId="0" borderId="6" xfId="0" applyFont="1" applyBorder="1" applyAlignment="1">
      <alignment vertical="center" wrapText="1"/>
    </xf>
    <xf numFmtId="49" fontId="120" fillId="0" borderId="6" xfId="2272" applyNumberFormat="1" applyFont="1" applyFill="1" applyBorder="1" applyAlignment="1" applyProtection="1">
      <alignment horizontal="left" vertical="center"/>
      <protection/>
    </xf>
    <xf numFmtId="4" fontId="120" fillId="0" borderId="6" xfId="2272" applyFont="1" applyFill="1" applyBorder="1" applyAlignment="1" applyProtection="1">
      <alignment horizontal="right" vertical="center"/>
      <protection/>
    </xf>
    <xf numFmtId="4" fontId="120" fillId="0" borderId="6" xfId="2272" applyNumberFormat="1" applyFont="1" applyFill="1" applyBorder="1" applyAlignment="1" applyProtection="1">
      <alignment horizontal="right" vertical="center"/>
      <protection/>
    </xf>
    <xf numFmtId="4" fontId="118" fillId="0" borderId="6" xfId="2272" applyFont="1" applyFill="1" applyBorder="1" applyAlignment="1" applyProtection="1">
      <alignment horizontal="center" vertical="center"/>
      <protection/>
    </xf>
    <xf numFmtId="0" fontId="90" fillId="70" borderId="6" xfId="0" applyNumberFormat="1" applyFont="1" applyFill="1" applyBorder="1" applyAlignment="1" applyProtection="1">
      <alignment horizontal="center" vertical="center" wrapText="1"/>
      <protection/>
    </xf>
    <xf numFmtId="0" fontId="118" fillId="70" borderId="6" xfId="0" applyNumberFormat="1" applyFont="1" applyFill="1" applyBorder="1" applyAlignment="1" applyProtection="1">
      <alignment horizontal="center" vertical="center"/>
      <protection/>
    </xf>
    <xf numFmtId="4" fontId="118" fillId="0" borderId="6" xfId="2272" applyNumberFormat="1" applyFont="1" applyFill="1" applyBorder="1" applyAlignment="1" applyProtection="1">
      <alignment horizontal="center" vertical="center"/>
      <protection/>
    </xf>
    <xf numFmtId="0" fontId="147" fillId="0" borderId="6" xfId="0" applyNumberFormat="1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0" fontId="154" fillId="0" borderId="0" xfId="0" applyFont="1" applyAlignment="1">
      <alignment horizontal="center"/>
    </xf>
    <xf numFmtId="0" fontId="154" fillId="0" borderId="0" xfId="0" applyFont="1" applyAlignment="1">
      <alignment horizontal="center" wrapText="1"/>
    </xf>
    <xf numFmtId="0" fontId="119" fillId="71" borderId="6" xfId="1971" applyFont="1" applyFill="1" applyBorder="1" applyAlignment="1">
      <alignment horizontal="center" vertical="center"/>
      <protection/>
    </xf>
    <xf numFmtId="0" fontId="147" fillId="0" borderId="0" xfId="0" applyFont="1" applyAlignment="1">
      <alignment horizontal="center" wrapText="1"/>
    </xf>
    <xf numFmtId="0" fontId="152" fillId="0" borderId="0" xfId="0" applyFont="1" applyAlignment="1">
      <alignment horizontal="center" vertical="center" wrapText="1"/>
    </xf>
    <xf numFmtId="49" fontId="110" fillId="0" borderId="6" xfId="1971" applyNumberFormat="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/>
      <protection/>
    </xf>
    <xf numFmtId="0" fontId="110" fillId="71" borderId="6" xfId="1971" applyFont="1" applyFill="1" applyBorder="1" applyAlignment="1">
      <alignment horizontal="center" vertical="center"/>
      <protection/>
    </xf>
    <xf numFmtId="0" fontId="110" fillId="0" borderId="38" xfId="1971" applyFont="1" applyBorder="1" applyAlignment="1">
      <alignment horizontal="center" vertical="center"/>
      <protection/>
    </xf>
    <xf numFmtId="0" fontId="110" fillId="0" borderId="39" xfId="1971" applyFont="1" applyBorder="1" applyAlignment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0" xfId="1702" applyFont="1" applyBorder="1" applyAlignment="1" applyProtection="1">
      <alignment horizontal="center" vertical="center" wrapText="1"/>
      <protection/>
    </xf>
    <xf numFmtId="0" fontId="109" fillId="0" borderId="1" xfId="1702" applyFont="1" applyBorder="1" applyAlignment="1" applyProtection="1">
      <alignment horizontal="center" vertical="center" wrapText="1"/>
      <protection/>
    </xf>
    <xf numFmtId="0" fontId="109" fillId="0" borderId="41" xfId="1702" applyFont="1" applyBorder="1" applyAlignment="1" applyProtection="1">
      <alignment horizontal="center" vertical="center" wrapText="1"/>
      <protection/>
    </xf>
    <xf numFmtId="0" fontId="117" fillId="0" borderId="40" xfId="1702" applyFont="1" applyBorder="1" applyAlignment="1" applyProtection="1">
      <alignment horizontal="center" vertical="center" wrapText="1"/>
      <protection/>
    </xf>
    <xf numFmtId="0" fontId="117" fillId="0" borderId="1" xfId="1702" applyFont="1" applyBorder="1" applyAlignment="1" applyProtection="1">
      <alignment horizontal="center" vertical="center" wrapText="1"/>
      <protection/>
    </xf>
    <xf numFmtId="0" fontId="117" fillId="0" borderId="41" xfId="1702" applyFont="1" applyBorder="1" applyAlignment="1" applyProtection="1">
      <alignment horizontal="center" vertical="center" wrapText="1"/>
      <protection/>
    </xf>
    <xf numFmtId="0" fontId="117" fillId="70" borderId="40" xfId="1702" applyFont="1" applyFill="1" applyBorder="1" applyAlignment="1" applyProtection="1">
      <alignment horizontal="center" vertical="center" wrapText="1"/>
      <protection/>
    </xf>
    <xf numFmtId="0" fontId="117" fillId="70" borderId="1" xfId="1702" applyFont="1" applyFill="1" applyBorder="1" applyAlignment="1" applyProtection="1">
      <alignment horizontal="center" vertical="center" wrapText="1"/>
      <protection/>
    </xf>
    <xf numFmtId="0" fontId="117" fillId="70" borderId="41" xfId="1702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117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/>
      <protection/>
    </xf>
    <xf numFmtId="49" fontId="117" fillId="0" borderId="1" xfId="0" applyNumberFormat="1" applyFont="1" applyFill="1" applyBorder="1" applyAlignment="1" applyProtection="1">
      <alignment horizontal="center" vertical="center"/>
      <protection/>
    </xf>
    <xf numFmtId="49" fontId="117" fillId="0" borderId="41" xfId="0" applyNumberFormat="1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 wrapText="1"/>
      <protection/>
    </xf>
    <xf numFmtId="49" fontId="117" fillId="0" borderId="1" xfId="0" applyNumberFormat="1" applyFont="1" applyFill="1" applyBorder="1" applyAlignment="1" applyProtection="1">
      <alignment horizontal="center" vertical="center" wrapText="1"/>
      <protection/>
    </xf>
    <xf numFmtId="49" fontId="117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40" xfId="0" applyNumberFormat="1" applyFont="1" applyFill="1" applyBorder="1" applyAlignment="1" applyProtection="1">
      <alignment horizontal="center" vertical="center" wrapText="1"/>
      <protection/>
    </xf>
    <xf numFmtId="49" fontId="64" fillId="0" borderId="1" xfId="0" applyNumberFormat="1" applyFont="1" applyFill="1" applyBorder="1" applyAlignment="1" applyProtection="1">
      <alignment horizontal="center" vertical="center" wrapText="1"/>
      <protection/>
    </xf>
    <xf numFmtId="49" fontId="64" fillId="0" borderId="41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left" vertical="center" wrapText="1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0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52" fillId="0" borderId="0" xfId="0" applyNumberFormat="1" applyFont="1" applyAlignment="1">
      <alignment horizontal="center"/>
    </xf>
    <xf numFmtId="0" fontId="147" fillId="0" borderId="6" xfId="0" applyNumberFormat="1" applyFont="1" applyBorder="1" applyAlignment="1">
      <alignment horizontal="center" vertical="center" wrapText="1"/>
    </xf>
    <xf numFmtId="49" fontId="2" fillId="0" borderId="40" xfId="1949" applyNumberFormat="1" applyFont="1" applyBorder="1" applyAlignment="1">
      <alignment horizontal="center" vertical="center" wrapText="1"/>
      <protection/>
    </xf>
    <xf numFmtId="49" fontId="2" fillId="0" borderId="41" xfId="1949" applyNumberFormat="1" applyFont="1" applyBorder="1" applyAlignment="1">
      <alignment horizontal="center" vertical="center" wrapText="1"/>
      <protection/>
    </xf>
    <xf numFmtId="0" fontId="147" fillId="0" borderId="6" xfId="0" applyNumberFormat="1" applyFont="1" applyBorder="1" applyAlignment="1">
      <alignment horizontal="justify" vertical="center" wrapText="1"/>
    </xf>
    <xf numFmtId="0" fontId="147" fillId="0" borderId="40" xfId="0" applyNumberFormat="1" applyFont="1" applyBorder="1" applyAlignment="1">
      <alignment horizontal="center" vertical="center" wrapText="1"/>
    </xf>
    <xf numFmtId="0" fontId="147" fillId="0" borderId="41" xfId="0" applyNumberFormat="1" applyFont="1" applyBorder="1" applyAlignment="1">
      <alignment horizontal="center" vertical="center" wrapText="1"/>
    </xf>
    <xf numFmtId="0" fontId="147" fillId="0" borderId="0" xfId="0" applyNumberFormat="1" applyFont="1" applyAlignment="1">
      <alignment horizontal="center" wrapText="1"/>
    </xf>
    <xf numFmtId="0" fontId="147" fillId="0" borderId="40" xfId="0" applyFont="1" applyBorder="1" applyAlignment="1">
      <alignment horizontal="center" vertical="center" wrapText="1"/>
    </xf>
    <xf numFmtId="0" fontId="147" fillId="0" borderId="1" xfId="0" applyFont="1" applyBorder="1" applyAlignment="1">
      <alignment horizontal="center" vertical="center" wrapText="1"/>
    </xf>
    <xf numFmtId="0" fontId="147" fillId="0" borderId="41" xfId="0" applyFont="1" applyBorder="1" applyAlignment="1">
      <alignment horizontal="center" vertical="center" wrapText="1"/>
    </xf>
    <xf numFmtId="0" fontId="147" fillId="0" borderId="6" xfId="0" applyFont="1" applyBorder="1" applyAlignment="1">
      <alignment horizontal="justify" vertical="center" wrapText="1"/>
    </xf>
    <xf numFmtId="0" fontId="152" fillId="0" borderId="0" xfId="0" applyFont="1" applyAlignment="1">
      <alignment horizontal="center"/>
    </xf>
    <xf numFmtId="0" fontId="147" fillId="0" borderId="6" xfId="0" applyFont="1" applyBorder="1" applyAlignment="1">
      <alignment horizontal="center" vertical="center" wrapText="1"/>
    </xf>
    <xf numFmtId="0" fontId="147" fillId="0" borderId="0" xfId="0" applyFont="1" applyAlignment="1">
      <alignment horizontal="center"/>
    </xf>
    <xf numFmtId="0" fontId="147" fillId="0" borderId="40" xfId="0" applyFont="1" applyBorder="1" applyAlignment="1">
      <alignment horizontal="left" vertical="center" wrapText="1"/>
    </xf>
    <xf numFmtId="0" fontId="147" fillId="0" borderId="1" xfId="0" applyFont="1" applyBorder="1" applyAlignment="1">
      <alignment horizontal="left" vertical="center" wrapText="1"/>
    </xf>
    <xf numFmtId="0" fontId="147" fillId="0" borderId="41" xfId="0" applyFont="1" applyBorder="1" applyAlignment="1">
      <alignment horizontal="left" vertical="center" wrapText="1"/>
    </xf>
    <xf numFmtId="0" fontId="147" fillId="0" borderId="0" xfId="0" applyFont="1" applyBorder="1" applyAlignment="1">
      <alignment horizontal="center" wrapText="1"/>
    </xf>
    <xf numFmtId="49" fontId="2" fillId="0" borderId="6" xfId="1949" applyNumberFormat="1" applyFont="1" applyBorder="1" applyAlignment="1">
      <alignment horizontal="center" vertical="center" wrapText="1"/>
      <protection/>
    </xf>
    <xf numFmtId="0" fontId="147" fillId="0" borderId="6" xfId="0" applyFont="1" applyBorder="1" applyAlignment="1">
      <alignment horizontal="left" vertical="center" wrapText="1"/>
    </xf>
    <xf numFmtId="0" fontId="148" fillId="0" borderId="0" xfId="0" applyFont="1" applyAlignment="1">
      <alignment horizontal="left" wrapText="1"/>
    </xf>
    <xf numFmtId="0" fontId="152" fillId="0" borderId="0" xfId="0" applyFont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51" fillId="0" borderId="40" xfId="0" applyFont="1" applyBorder="1" applyAlignment="1">
      <alignment horizontal="center" vertical="center" wrapText="1"/>
    </xf>
    <xf numFmtId="0" fontId="151" fillId="0" borderId="1" xfId="0" applyFont="1" applyBorder="1" applyAlignment="1">
      <alignment horizontal="center" vertical="center" wrapText="1"/>
    </xf>
    <xf numFmtId="0" fontId="151" fillId="0" borderId="41" xfId="0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0" fontId="119" fillId="0" borderId="38" xfId="1971" applyFont="1" applyBorder="1" applyAlignment="1">
      <alignment horizontal="center" vertical="center"/>
      <protection/>
    </xf>
    <xf numFmtId="0" fontId="119" fillId="0" borderId="42" xfId="1971" applyFont="1" applyBorder="1" applyAlignment="1">
      <alignment horizontal="center" vertical="center"/>
      <protection/>
    </xf>
    <xf numFmtId="0" fontId="119" fillId="0" borderId="39" xfId="1971" applyFont="1" applyBorder="1" applyAlignment="1">
      <alignment horizontal="center" vertical="center"/>
      <protection/>
    </xf>
    <xf numFmtId="0" fontId="147" fillId="72" borderId="6" xfId="0" applyFont="1" applyFill="1" applyBorder="1" applyAlignment="1">
      <alignment horizontal="center" vertical="center"/>
    </xf>
    <xf numFmtId="0" fontId="2" fillId="72" borderId="6" xfId="0" applyFont="1" applyFill="1" applyBorder="1" applyAlignment="1">
      <alignment horizontal="center" vertical="center" wrapText="1"/>
    </xf>
    <xf numFmtId="0" fontId="132" fillId="72" borderId="0" xfId="1568" applyFill="1" applyAlignment="1" applyProtection="1">
      <alignment/>
      <protection/>
    </xf>
    <xf numFmtId="0" fontId="147" fillId="72" borderId="6" xfId="0" applyFont="1" applyFill="1" applyBorder="1" applyAlignment="1">
      <alignment horizontal="center" vertical="center" wrapText="1"/>
    </xf>
  </cellXfs>
  <cellStyles count="232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-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-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-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-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-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-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-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-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-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-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-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-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-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-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-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-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-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Hyperlink" xfId="1568"/>
    <cellStyle name="Гиперссылка 2" xfId="1569"/>
    <cellStyle name="Гиперссылка 2 2" xfId="1570"/>
    <cellStyle name="Гиперссылка 3" xfId="1571"/>
    <cellStyle name="Гиперссылка 4" xfId="1572"/>
    <cellStyle name="Гиперссылка 4 2" xfId="1573"/>
    <cellStyle name="Гиперссылка 5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additional slides_04.12.03 _1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 2 2" xfId="1600"/>
    <cellStyle name="Денежный 2_INDEX.STATION.2012(v1.0)_" xfId="1601"/>
    <cellStyle name="Є_x0004_ЄЄЄЄ_x0004_ЄЄ_x0004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3" xfId="1735"/>
    <cellStyle name="ИТОГОВЫЙ 4" xfId="1736"/>
    <cellStyle name="ИТОГОВЫЙ 5" xfId="1737"/>
    <cellStyle name="ИТОГОВЫЙ 6" xfId="1738"/>
    <cellStyle name="ИТОГОВЫЙ 7" xfId="1739"/>
    <cellStyle name="ИТОГОВЫЙ 8" xfId="1740"/>
    <cellStyle name="ИТОГОВЫЙ 9" xfId="1741"/>
    <cellStyle name="ИТОГОВЫЙ_1" xfId="1742"/>
    <cellStyle name="Контрольная ячейка" xfId="1743"/>
    <cellStyle name="Контрольная ячейка 10" xfId="1744"/>
    <cellStyle name="Контрольная ячейка 2" xfId="1745"/>
    <cellStyle name="Контрольная ячейка 2 2" xfId="1746"/>
    <cellStyle name="Контрольная ячейка 2_46EE.2011(v1.0)" xfId="1747"/>
    <cellStyle name="Контрольная ячейка 3" xfId="1748"/>
    <cellStyle name="Контрольная ячейка 3 2" xfId="1749"/>
    <cellStyle name="Контрольная ячейка 3_46EE.2011(v1.0)" xfId="1750"/>
    <cellStyle name="Контрольная ячейка 4" xfId="1751"/>
    <cellStyle name="Контрольная ячейка 4 2" xfId="1752"/>
    <cellStyle name="Контрольная ячейка 4_46EE.2011(v1.0)" xfId="1753"/>
    <cellStyle name="Контрольная ячейка 5" xfId="1754"/>
    <cellStyle name="Контрольная ячейка 5 2" xfId="1755"/>
    <cellStyle name="Контрольная ячейка 5_46EE.2011(v1.0)" xfId="1756"/>
    <cellStyle name="Контрольная ячейка 6" xfId="1757"/>
    <cellStyle name="Контрольная ячейка 6 2" xfId="1758"/>
    <cellStyle name="Контрольная ячейка 6_46EE.2011(v1.0)" xfId="1759"/>
    <cellStyle name="Контрольная ячейка 7" xfId="1760"/>
    <cellStyle name="Контрольная ячейка 7 2" xfId="1761"/>
    <cellStyle name="Контрольная ячейка 7_46EE.2011(v1.0)" xfId="1762"/>
    <cellStyle name="Контрольная ячейка 8" xfId="1763"/>
    <cellStyle name="Контрольная ячейка 8 2" xfId="1764"/>
    <cellStyle name="Контрольная ячейка 8_46EE.2011(v1.0)" xfId="1765"/>
    <cellStyle name="Контрольная ячейка 9" xfId="1766"/>
    <cellStyle name="Контрольная ячейка 9 2" xfId="1767"/>
    <cellStyle name="Контрольная ячейка 9_46EE.2011(v1.0)" xfId="1768"/>
    <cellStyle name="Миша (бланки отчетности)" xfId="1769"/>
    <cellStyle name="Мои наименования показателей" xfId="1770"/>
    <cellStyle name="Мои наименования показателей 2" xfId="1771"/>
    <cellStyle name="Мои наименования показателей 2 2" xfId="1772"/>
    <cellStyle name="Мои наименования показателей 2 3" xfId="1773"/>
    <cellStyle name="Мои наименования показателей 2 4" xfId="1774"/>
    <cellStyle name="Мои наименования показателей 2 5" xfId="1775"/>
    <cellStyle name="Мои наименования показателей 2 6" xfId="1776"/>
    <cellStyle name="Мои наименования показателей 2 7" xfId="1777"/>
    <cellStyle name="Мои наименования показателей 2 8" xfId="1778"/>
    <cellStyle name="Мои наименования показателей 2 9" xfId="1779"/>
    <cellStyle name="Мои наименования показателей 2_1" xfId="1780"/>
    <cellStyle name="Мои наименования показателей 3" xfId="1781"/>
    <cellStyle name="Мои наименования показателей 3 2" xfId="1782"/>
    <cellStyle name="Мои наименования показателей 3 3" xfId="1783"/>
    <cellStyle name="Мои наименования показателей 3 4" xfId="1784"/>
    <cellStyle name="Мои наименования показателей 3 5" xfId="1785"/>
    <cellStyle name="Мои наименования показателей 3 6" xfId="1786"/>
    <cellStyle name="Мои наименования показателей 3 7" xfId="1787"/>
    <cellStyle name="Мои наименования показателей 3 8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3" xfId="1793"/>
    <cellStyle name="Мои наименования показателей 4 4" xfId="1794"/>
    <cellStyle name="Мои наименования показателей 4 5" xfId="1795"/>
    <cellStyle name="Мои наименования показателей 4 6" xfId="1796"/>
    <cellStyle name="Мои наименования показателей 4 7" xfId="1797"/>
    <cellStyle name="Мои наименования показателей 4 8" xfId="1798"/>
    <cellStyle name="Мои наименования показателей 4 9" xfId="1799"/>
    <cellStyle name="Мои наименования показателей 4_1" xfId="1800"/>
    <cellStyle name="Мои наименования показателей 5" xfId="1801"/>
    <cellStyle name="Мои наименования показателей 5 2" xfId="1802"/>
    <cellStyle name="Мои наименования показателей 5 3" xfId="1803"/>
    <cellStyle name="Мои наименования показателей 5 4" xfId="1804"/>
    <cellStyle name="Мои наименования показателей 5 5" xfId="1805"/>
    <cellStyle name="Мои наименования показателей 5 6" xfId="1806"/>
    <cellStyle name="Мои наименования показателей 5 7" xfId="1807"/>
    <cellStyle name="Мои наименования показателей 5 8" xfId="1808"/>
    <cellStyle name="Мои наименования показателей 5 9" xfId="1809"/>
    <cellStyle name="Мои наименования показателей 5_1" xfId="1810"/>
    <cellStyle name="Мои наименования показателей 6" xfId="1811"/>
    <cellStyle name="Мои наименования показателей 6 2" xfId="1812"/>
    <cellStyle name="Мои наименования показателей 6 3" xfId="1813"/>
    <cellStyle name="Мои наименования показателей 6_46EE.2011(v1.0)" xfId="1814"/>
    <cellStyle name="Мои наименования показателей 7" xfId="1815"/>
    <cellStyle name="Мои наименования показателей 7 2" xfId="1816"/>
    <cellStyle name="Мои наименования показателей 7 3" xfId="1817"/>
    <cellStyle name="Мои наименования показателей 7_46EE.2011(v1.0)" xfId="1818"/>
    <cellStyle name="Мои наименования показателей 8" xfId="1819"/>
    <cellStyle name="Мои наименования показателей 8 2" xfId="1820"/>
    <cellStyle name="Мои наименования показателей 8 3" xfId="1821"/>
    <cellStyle name="Мои наименования показателей 8_46EE.2011(v1.0)" xfId="1822"/>
    <cellStyle name="Мои наименования показателей_46EE.2011" xfId="1823"/>
    <cellStyle name="Мой заголовок" xfId="1824"/>
    <cellStyle name="Мой заголовок листа" xfId="1825"/>
    <cellStyle name="Мой заголовок листа 10" xfId="1826"/>
    <cellStyle name="Мой заголовок листа 11" xfId="1827"/>
    <cellStyle name="Мой заголовок листа 12" xfId="1828"/>
    <cellStyle name="Мой заголовок листа 13" xfId="1829"/>
    <cellStyle name="Мой заголовок листа 14" xfId="1830"/>
    <cellStyle name="Мой заголовок листа 15" xfId="1831"/>
    <cellStyle name="Мой заголовок листа 16" xfId="1832"/>
    <cellStyle name="Мой заголовок листа 17" xfId="1833"/>
    <cellStyle name="Мой заголовок листа 18" xfId="1834"/>
    <cellStyle name="Мой заголовок листа 2" xfId="1835"/>
    <cellStyle name="Мой заголовок листа 3" xfId="1836"/>
    <cellStyle name="Мой заголовок листа 4" xfId="1837"/>
    <cellStyle name="Мой заголовок листа 5" xfId="1838"/>
    <cellStyle name="Мой заголовок листа 6" xfId="1839"/>
    <cellStyle name="Мой заголовок листа 7" xfId="1840"/>
    <cellStyle name="Мой заголовок листа 8" xfId="1841"/>
    <cellStyle name="Мой заголовок листа 9" xfId="1842"/>
    <cellStyle name="Мой заголовок_Новая инструкция1_фст" xfId="1843"/>
    <cellStyle name="назв фил" xfId="1844"/>
    <cellStyle name="Название" xfId="1845"/>
    <cellStyle name="Название 10" xfId="1846"/>
    <cellStyle name="Название 2" xfId="1847"/>
    <cellStyle name="Название 2 2" xfId="1848"/>
    <cellStyle name="Название 3" xfId="1849"/>
    <cellStyle name="Название 3 2" xfId="1850"/>
    <cellStyle name="Название 4" xfId="1851"/>
    <cellStyle name="Название 4 2" xfId="1852"/>
    <cellStyle name="Название 5" xfId="1853"/>
    <cellStyle name="Название 5 2" xfId="1854"/>
    <cellStyle name="Название 6" xfId="1855"/>
    <cellStyle name="Название 6 2" xfId="1856"/>
    <cellStyle name="Название 7" xfId="1857"/>
    <cellStyle name="Название 7 2" xfId="1858"/>
    <cellStyle name="Название 8" xfId="1859"/>
    <cellStyle name="Название 8 2" xfId="1860"/>
    <cellStyle name="Название 9" xfId="1861"/>
    <cellStyle name="Название 9 2" xfId="1862"/>
    <cellStyle name="Невидимый" xfId="1863"/>
    <cellStyle name="Нейтральный" xfId="1864"/>
    <cellStyle name="Нейтральный 10" xfId="1865"/>
    <cellStyle name="Нейтральный 2" xfId="1866"/>
    <cellStyle name="Нейтральный 2 2" xfId="1867"/>
    <cellStyle name="Нейтральный 3" xfId="1868"/>
    <cellStyle name="Нейтральный 3 2" xfId="1869"/>
    <cellStyle name="Нейтральный 4" xfId="1870"/>
    <cellStyle name="Нейтральный 4 2" xfId="1871"/>
    <cellStyle name="Нейтральный 5" xfId="1872"/>
    <cellStyle name="Нейтральный 5 2" xfId="1873"/>
    <cellStyle name="Нейтральный 6" xfId="1874"/>
    <cellStyle name="Нейтральный 6 2" xfId="1875"/>
    <cellStyle name="Нейтральный 7" xfId="1876"/>
    <cellStyle name="Нейтральный 7 2" xfId="1877"/>
    <cellStyle name="Нейтральный 8" xfId="1878"/>
    <cellStyle name="Нейтральный 8 2" xfId="1879"/>
    <cellStyle name="Нейтральный 9" xfId="1880"/>
    <cellStyle name="Нейтральный 9 2" xfId="1881"/>
    <cellStyle name="Низ1" xfId="1882"/>
    <cellStyle name="Низ2" xfId="1883"/>
    <cellStyle name="Обычный 10" xfId="1884"/>
    <cellStyle name="Обычный 11" xfId="1885"/>
    <cellStyle name="Обычный 11 2" xfId="1886"/>
    <cellStyle name="Обычный 11 3" xfId="1887"/>
    <cellStyle name="Обычный 11_46EE.2011(v1.2)" xfId="1888"/>
    <cellStyle name="Обычный 12" xfId="1889"/>
    <cellStyle name="Обычный 12 2" xfId="1890"/>
    <cellStyle name="Обычный 12 3" xfId="1891"/>
    <cellStyle name="Обычный 12 3 2" xfId="1892"/>
    <cellStyle name="Обычный 12 4" xfId="1893"/>
    <cellStyle name="Обычный 13" xfId="1894"/>
    <cellStyle name="Обычный 13 2" xfId="1895"/>
    <cellStyle name="Обычный 14" xfId="1896"/>
    <cellStyle name="Обычный 14 2" xfId="1897"/>
    <cellStyle name="Обычный 15" xfId="1898"/>
    <cellStyle name="Обычный 16" xfId="1899"/>
    <cellStyle name="Обычный 17" xfId="1900"/>
    <cellStyle name="Обычный 18" xfId="1901"/>
    <cellStyle name="Обычный 19" xfId="1902"/>
    <cellStyle name="Обычный 2" xfId="1903"/>
    <cellStyle name="Обычный 2 10" xfId="1904"/>
    <cellStyle name="Обычный 2 11" xfId="1905"/>
    <cellStyle name="Обычный 2 2" xfId="1906"/>
    <cellStyle name="Обычный 2 2 2" xfId="1907"/>
    <cellStyle name="Обычный 2 2 3" xfId="1908"/>
    <cellStyle name="Обычный 2 2 4" xfId="1909"/>
    <cellStyle name="Обычный 2 2 5" xfId="1910"/>
    <cellStyle name="Обычный 2 2_46EE.2011(v1.0)" xfId="1911"/>
    <cellStyle name="Обычный 2 3" xfId="1912"/>
    <cellStyle name="Обычный 2 3 2" xfId="1913"/>
    <cellStyle name="Обычный 2 3 3" xfId="1914"/>
    <cellStyle name="Обычный 2 3_46EE.2011(v1.0)" xfId="1915"/>
    <cellStyle name="Обычный 2 4" xfId="1916"/>
    <cellStyle name="Обычный 2 4 2" xfId="1917"/>
    <cellStyle name="Обычный 2 4 3" xfId="1918"/>
    <cellStyle name="Обычный 2 4_46EE.2011(v1.0)" xfId="1919"/>
    <cellStyle name="Обычный 2 5" xfId="1920"/>
    <cellStyle name="Обычный 2 5 2" xfId="1921"/>
    <cellStyle name="Обычный 2 5 3" xfId="1922"/>
    <cellStyle name="Обычный 2 5_46EE.2011(v1.0)" xfId="1923"/>
    <cellStyle name="Обычный 2 6" xfId="1924"/>
    <cellStyle name="Обычный 2 6 2" xfId="1925"/>
    <cellStyle name="Обычный 2 6 3" xfId="1926"/>
    <cellStyle name="Обычный 2 6_46EE.2011(v1.0)" xfId="1927"/>
    <cellStyle name="Обычный 2 7" xfId="1928"/>
    <cellStyle name="Обычный 2 8" xfId="1929"/>
    <cellStyle name="Обычный 2 8 2" xfId="1930"/>
    <cellStyle name="Обычный 2 9" xfId="1931"/>
    <cellStyle name="Обычный 2 9 2" xfId="1932"/>
    <cellStyle name="Обычный 2_1" xfId="1933"/>
    <cellStyle name="Обычный 20" xfId="1934"/>
    <cellStyle name="Обычный 21" xfId="1935"/>
    <cellStyle name="Обычный 22" xfId="1936"/>
    <cellStyle name="Обычный 23" xfId="1937"/>
    <cellStyle name="Обычный 24" xfId="1938"/>
    <cellStyle name="Обычный 25" xfId="1939"/>
    <cellStyle name="Обычный 3" xfId="1940"/>
    <cellStyle name="Обычный 3 2" xfId="1941"/>
    <cellStyle name="Обычный 3 2 2" xfId="1942"/>
    <cellStyle name="Обычный 3 3" xfId="1943"/>
    <cellStyle name="Обычный 3 4" xfId="1944"/>
    <cellStyle name="Обычный 3 4 2" xfId="1945"/>
    <cellStyle name="Обычный 3 5" xfId="1946"/>
    <cellStyle name="Обычный 3 6" xfId="1947"/>
    <cellStyle name="Обычный 3_Общехоз." xfId="1948"/>
    <cellStyle name="Обычный 38" xfId="1949"/>
    <cellStyle name="Обычный 4" xfId="1950"/>
    <cellStyle name="Обычный 4 10" xfId="1951"/>
    <cellStyle name="Обычный 4 2" xfId="1952"/>
    <cellStyle name="Обычный 4 2 2" xfId="1953"/>
    <cellStyle name="Обычный 4 2_BALANCE.WARM.2011YEAR(v1.5)" xfId="1954"/>
    <cellStyle name="Обычный 4 3" xfId="1955"/>
    <cellStyle name="Обычный 4 3 2" xfId="1956"/>
    <cellStyle name="Обычный 4 4" xfId="1957"/>
    <cellStyle name="Обычный 4 5" xfId="1958"/>
    <cellStyle name="Обычный 4 6" xfId="1959"/>
    <cellStyle name="Обычный 4 7" xfId="1960"/>
    <cellStyle name="Обычный 4 8" xfId="1961"/>
    <cellStyle name="Обычный 4 9" xfId="1962"/>
    <cellStyle name="Обычный 4_ARMRAZR" xfId="1963"/>
    <cellStyle name="Обычный 5" xfId="1964"/>
    <cellStyle name="Обычный 5 2" xfId="1965"/>
    <cellStyle name="Обычный 6" xfId="1966"/>
    <cellStyle name="Обычный 6 2" xfId="1967"/>
    <cellStyle name="Обычный 7" xfId="1968"/>
    <cellStyle name="Обычный 8" xfId="1969"/>
    <cellStyle name="Обычный 9" xfId="1970"/>
    <cellStyle name="Обычный_Приложение" xfId="1971"/>
    <cellStyle name="Followed Hyperlink" xfId="1972"/>
    <cellStyle name="Ошибка" xfId="1973"/>
    <cellStyle name="Плохой" xfId="1974"/>
    <cellStyle name="Плохой 10" xfId="1975"/>
    <cellStyle name="Плохой 2" xfId="1976"/>
    <cellStyle name="Плохой 2 2" xfId="1977"/>
    <cellStyle name="Плохой 3" xfId="1978"/>
    <cellStyle name="Плохой 3 2" xfId="1979"/>
    <cellStyle name="Плохой 4" xfId="1980"/>
    <cellStyle name="Плохой 4 2" xfId="1981"/>
    <cellStyle name="Плохой 5" xfId="1982"/>
    <cellStyle name="Плохой 5 2" xfId="1983"/>
    <cellStyle name="Плохой 6" xfId="1984"/>
    <cellStyle name="Плохой 6 2" xfId="1985"/>
    <cellStyle name="Плохой 7" xfId="1986"/>
    <cellStyle name="Плохой 7 2" xfId="1987"/>
    <cellStyle name="Плохой 8" xfId="1988"/>
    <cellStyle name="Плохой 8 2" xfId="1989"/>
    <cellStyle name="Плохой 9" xfId="1990"/>
    <cellStyle name="Плохой 9 2" xfId="1991"/>
    <cellStyle name="По центру с переносом" xfId="1992"/>
    <cellStyle name="По ширине с переносом" xfId="1993"/>
    <cellStyle name="Подгруппа" xfId="1994"/>
    <cellStyle name="Поле ввода" xfId="1995"/>
    <cellStyle name="Пояснение" xfId="1996"/>
    <cellStyle name="Пояснение 10" xfId="1997"/>
    <cellStyle name="Пояснение 2" xfId="1998"/>
    <cellStyle name="Пояснение 2 2" xfId="1999"/>
    <cellStyle name="Пояснение 3" xfId="2000"/>
    <cellStyle name="Пояснение 3 2" xfId="2001"/>
    <cellStyle name="Пояснение 4" xfId="2002"/>
    <cellStyle name="Пояснение 4 2" xfId="2003"/>
    <cellStyle name="Пояснение 5" xfId="2004"/>
    <cellStyle name="Пояснение 5 2" xfId="2005"/>
    <cellStyle name="Пояснение 6" xfId="2006"/>
    <cellStyle name="Пояснение 6 2" xfId="2007"/>
    <cellStyle name="Пояснение 7" xfId="2008"/>
    <cellStyle name="Пояснение 7 2" xfId="2009"/>
    <cellStyle name="Пояснение 8" xfId="2010"/>
    <cellStyle name="Пояснение 8 2" xfId="2011"/>
    <cellStyle name="Пояснение 9" xfId="2012"/>
    <cellStyle name="Пояснение 9 2" xfId="2013"/>
    <cellStyle name="Примечание" xfId="2014"/>
    <cellStyle name="Примечание 10" xfId="2015"/>
    <cellStyle name="Примечание 10 2" xfId="2016"/>
    <cellStyle name="Примечание 10 3" xfId="2017"/>
    <cellStyle name="Примечание 10_46EE.2011(v1.0)" xfId="2018"/>
    <cellStyle name="Примечание 11" xfId="2019"/>
    <cellStyle name="Примечание 11 2" xfId="2020"/>
    <cellStyle name="Примечание 11 3" xfId="2021"/>
    <cellStyle name="Примечание 11_46EE.2011(v1.0)" xfId="2022"/>
    <cellStyle name="Примечание 12" xfId="2023"/>
    <cellStyle name="Примечание 12 2" xfId="2024"/>
    <cellStyle name="Примечание 12 3" xfId="2025"/>
    <cellStyle name="Примечание 12_46EE.2011(v1.0)" xfId="2026"/>
    <cellStyle name="Примечание 13" xfId="2027"/>
    <cellStyle name="Примечание 13 2" xfId="2028"/>
    <cellStyle name="Примечание 14" xfId="2029"/>
    <cellStyle name="Примечание 14 2" xfId="2030"/>
    <cellStyle name="Примечание 15" xfId="2031"/>
    <cellStyle name="Примечание 15 2" xfId="2032"/>
    <cellStyle name="Примечание 16" xfId="2033"/>
    <cellStyle name="Примечание 16 2" xfId="2034"/>
    <cellStyle name="Примечание 17" xfId="2035"/>
    <cellStyle name="Примечание 17 2" xfId="2036"/>
    <cellStyle name="Примечание 18" xfId="2037"/>
    <cellStyle name="Примечание 19" xfId="2038"/>
    <cellStyle name="Примечание 2" xfId="2039"/>
    <cellStyle name="Примечание 2 10" xfId="2040"/>
    <cellStyle name="Примечание 2 11" xfId="2041"/>
    <cellStyle name="Примечание 2 12" xfId="2042"/>
    <cellStyle name="Примечание 2 2" xfId="2043"/>
    <cellStyle name="Примечание 2 3" xfId="2044"/>
    <cellStyle name="Примечание 2 4" xfId="2045"/>
    <cellStyle name="Примечание 2 5" xfId="2046"/>
    <cellStyle name="Примечание 2 6" xfId="2047"/>
    <cellStyle name="Примечание 2 7" xfId="2048"/>
    <cellStyle name="Примечание 2 8" xfId="2049"/>
    <cellStyle name="Примечание 2 9" xfId="2050"/>
    <cellStyle name="Примечание 2_46EE.2011(v1.0)" xfId="2051"/>
    <cellStyle name="Примечание 20" xfId="2052"/>
    <cellStyle name="Примечание 21" xfId="2053"/>
    <cellStyle name="Примечание 22" xfId="2054"/>
    <cellStyle name="Примечание 23" xfId="2055"/>
    <cellStyle name="Примечание 24" xfId="2056"/>
    <cellStyle name="Примечание 3" xfId="2057"/>
    <cellStyle name="Примечание 3 2" xfId="2058"/>
    <cellStyle name="Примечание 3 3" xfId="2059"/>
    <cellStyle name="Примечание 3 4" xfId="2060"/>
    <cellStyle name="Примечание 3 5" xfId="2061"/>
    <cellStyle name="Примечание 3 6" xfId="2062"/>
    <cellStyle name="Примечание 3 7" xfId="2063"/>
    <cellStyle name="Примечание 3 8" xfId="2064"/>
    <cellStyle name="Примечание 3 9" xfId="2065"/>
    <cellStyle name="Примечание 3_46EE.2011(v1.0)" xfId="2066"/>
    <cellStyle name="Примечание 4" xfId="2067"/>
    <cellStyle name="Примечание 4 2" xfId="2068"/>
    <cellStyle name="Примечание 4 3" xfId="2069"/>
    <cellStyle name="Примечание 4 4" xfId="2070"/>
    <cellStyle name="Примечание 4 5" xfId="2071"/>
    <cellStyle name="Примечание 4 6" xfId="2072"/>
    <cellStyle name="Примечание 4 7" xfId="2073"/>
    <cellStyle name="Примечание 4 8" xfId="2074"/>
    <cellStyle name="Примечание 4 9" xfId="2075"/>
    <cellStyle name="Примечание 4_46EE.2011(v1.0)" xfId="2076"/>
    <cellStyle name="Примечание 5" xfId="2077"/>
    <cellStyle name="Примечание 5 2" xfId="2078"/>
    <cellStyle name="Примечание 5 3" xfId="2079"/>
    <cellStyle name="Примечание 5 4" xfId="2080"/>
    <cellStyle name="Примечание 5 5" xfId="2081"/>
    <cellStyle name="Примечание 5 6" xfId="2082"/>
    <cellStyle name="Примечание 5 7" xfId="2083"/>
    <cellStyle name="Примечание 5 8" xfId="2084"/>
    <cellStyle name="Примечание 5 9" xfId="2085"/>
    <cellStyle name="Примечание 5_46EE.2011(v1.0)" xfId="2086"/>
    <cellStyle name="Примечание 6" xfId="2087"/>
    <cellStyle name="Примечание 6 2" xfId="2088"/>
    <cellStyle name="Примечание 6_46EE.2011(v1.0)" xfId="2089"/>
    <cellStyle name="Примечание 7" xfId="2090"/>
    <cellStyle name="Примечание 7 2" xfId="2091"/>
    <cellStyle name="Примечание 7_46EE.2011(v1.0)" xfId="2092"/>
    <cellStyle name="Примечание 8" xfId="2093"/>
    <cellStyle name="Примечание 8 2" xfId="2094"/>
    <cellStyle name="Примечание 8_46EE.2011(v1.0)" xfId="2095"/>
    <cellStyle name="Примечание 9" xfId="2096"/>
    <cellStyle name="Примечание 9 2" xfId="2097"/>
    <cellStyle name="Примечание 9_46EE.2011(v1.0)" xfId="2098"/>
    <cellStyle name="Продукт" xfId="2099"/>
    <cellStyle name="Percent" xfId="2100"/>
    <cellStyle name="Процентный 10" xfId="2101"/>
    <cellStyle name="Процентный 14" xfId="2102"/>
    <cellStyle name="Процентный 2" xfId="2103"/>
    <cellStyle name="Процентный 2 2" xfId="2104"/>
    <cellStyle name="Процентный 2 3" xfId="2105"/>
    <cellStyle name="Процентный 2 4" xfId="2106"/>
    <cellStyle name="Процентный 26" xfId="2107"/>
    <cellStyle name="Процентный 3" xfId="2108"/>
    <cellStyle name="Процентный 3 2" xfId="2109"/>
    <cellStyle name="Процентный 3 3" xfId="2110"/>
    <cellStyle name="Процентный 4" xfId="2111"/>
    <cellStyle name="Процентный 4 2" xfId="2112"/>
    <cellStyle name="Процентный 4 3" xfId="2113"/>
    <cellStyle name="Процентный 5" xfId="2114"/>
    <cellStyle name="Процентный 5 2" xfId="2115"/>
    <cellStyle name="Процентный 5 3" xfId="2116"/>
    <cellStyle name="Процентный 5 4" xfId="2117"/>
    <cellStyle name="Процентный 6" xfId="2118"/>
    <cellStyle name="Процентный 7" xfId="2119"/>
    <cellStyle name="Процентный 9" xfId="2120"/>
    <cellStyle name="Разница" xfId="2121"/>
    <cellStyle name="Рамки" xfId="2122"/>
    <cellStyle name="Сводная таблица" xfId="2123"/>
    <cellStyle name="Связанная ячейка" xfId="2124"/>
    <cellStyle name="Связанная ячейка 10" xfId="2125"/>
    <cellStyle name="Связанная ячейка 2" xfId="2126"/>
    <cellStyle name="Связанная ячейка 2 2" xfId="2127"/>
    <cellStyle name="Связанная ячейка 2_46EE.2011(v1.0)" xfId="2128"/>
    <cellStyle name="Связанная ячейка 3" xfId="2129"/>
    <cellStyle name="Связанная ячейка 3 2" xfId="2130"/>
    <cellStyle name="Связанная ячейка 3_46EE.2011(v1.0)" xfId="2131"/>
    <cellStyle name="Связанная ячейка 4" xfId="2132"/>
    <cellStyle name="Связанная ячейка 4 2" xfId="2133"/>
    <cellStyle name="Связанная ячейка 4_46EE.2011(v1.0)" xfId="2134"/>
    <cellStyle name="Связанная ячейка 5" xfId="2135"/>
    <cellStyle name="Связанная ячейка 5 2" xfId="2136"/>
    <cellStyle name="Связанная ячейка 5_46EE.2011(v1.0)" xfId="2137"/>
    <cellStyle name="Связанная ячейка 6" xfId="2138"/>
    <cellStyle name="Связанная ячейка 6 2" xfId="2139"/>
    <cellStyle name="Связанная ячейка 6_46EE.2011(v1.0)" xfId="2140"/>
    <cellStyle name="Связанная ячейка 7" xfId="2141"/>
    <cellStyle name="Связанная ячейка 7 2" xfId="2142"/>
    <cellStyle name="Связанная ячейка 7_46EE.2011(v1.0)" xfId="2143"/>
    <cellStyle name="Связанная ячейка 8" xfId="2144"/>
    <cellStyle name="Связанная ячейка 8 2" xfId="2145"/>
    <cellStyle name="Связанная ячейка 8_46EE.2011(v1.0)" xfId="2146"/>
    <cellStyle name="Связанная ячейка 9" xfId="2147"/>
    <cellStyle name="Связанная ячейка 9 2" xfId="2148"/>
    <cellStyle name="Связанная ячейка 9_46EE.2011(v1.0)" xfId="2149"/>
    <cellStyle name="Стиль 1" xfId="2150"/>
    <cellStyle name="Стиль 1 2" xfId="2151"/>
    <cellStyle name="Стиль 1 2 2" xfId="2152"/>
    <cellStyle name="Стиль 1 2 2 2" xfId="2153"/>
    <cellStyle name="Стиль 1 2_46EP.2012(v0.1)" xfId="2154"/>
    <cellStyle name="Стиль 1_Новая инструкция1_фст" xfId="2155"/>
    <cellStyle name="Стиль 2" xfId="2156"/>
    <cellStyle name="Субсчет" xfId="2157"/>
    <cellStyle name="Счет" xfId="2158"/>
    <cellStyle name="ТЕКСТ" xfId="2159"/>
    <cellStyle name="ТЕКСТ 2" xfId="2160"/>
    <cellStyle name="ТЕКСТ 3" xfId="2161"/>
    <cellStyle name="ТЕКСТ 4" xfId="2162"/>
    <cellStyle name="ТЕКСТ 5" xfId="2163"/>
    <cellStyle name="ТЕКСТ 6" xfId="2164"/>
    <cellStyle name="ТЕКСТ 7" xfId="2165"/>
    <cellStyle name="ТЕКСТ 8" xfId="2166"/>
    <cellStyle name="ТЕКСТ 9" xfId="2167"/>
    <cellStyle name="Текст предупреждения" xfId="2168"/>
    <cellStyle name="Текст предупреждения 10" xfId="2169"/>
    <cellStyle name="Текст предупреждения 2" xfId="2170"/>
    <cellStyle name="Текст предупреждения 2 2" xfId="2171"/>
    <cellStyle name="Текст предупреждения 3" xfId="2172"/>
    <cellStyle name="Текст предупреждения 3 2" xfId="2173"/>
    <cellStyle name="Текст предупреждения 4" xfId="2174"/>
    <cellStyle name="Текст предупреждения 4 2" xfId="2175"/>
    <cellStyle name="Текст предупреждения 5" xfId="2176"/>
    <cellStyle name="Текст предупреждения 5 2" xfId="2177"/>
    <cellStyle name="Текст предупреждения 6" xfId="2178"/>
    <cellStyle name="Текст предупреждения 6 2" xfId="2179"/>
    <cellStyle name="Текст предупреждения 7" xfId="2180"/>
    <cellStyle name="Текст предупреждения 7 2" xfId="2181"/>
    <cellStyle name="Текст предупреждения 8" xfId="2182"/>
    <cellStyle name="Текст предупреждения 8 2" xfId="2183"/>
    <cellStyle name="Текст предупреждения 9" xfId="2184"/>
    <cellStyle name="Текст предупреждения 9 2" xfId="2185"/>
    <cellStyle name="Текстовый" xfId="2186"/>
    <cellStyle name="Текстовый 10" xfId="2187"/>
    <cellStyle name="Текстовый 11" xfId="2188"/>
    <cellStyle name="Текстовый 12" xfId="2189"/>
    <cellStyle name="Текстовый 13" xfId="2190"/>
    <cellStyle name="Текстовый 14" xfId="2191"/>
    <cellStyle name="Текстовый 15" xfId="2192"/>
    <cellStyle name="Текстовый 16" xfId="2193"/>
    <cellStyle name="Текстовый 2" xfId="2194"/>
    <cellStyle name="Текстовый 3" xfId="2195"/>
    <cellStyle name="Текстовый 4" xfId="2196"/>
    <cellStyle name="Текстовый 5" xfId="2197"/>
    <cellStyle name="Текстовый 6" xfId="2198"/>
    <cellStyle name="Текстовый 7" xfId="2199"/>
    <cellStyle name="Текстовый 8" xfId="2200"/>
    <cellStyle name="Текстовый 9" xfId="2201"/>
    <cellStyle name="Текстовый_1" xfId="2202"/>
    <cellStyle name="Тысячи [0]_22гк" xfId="2203"/>
    <cellStyle name="Тысячи_22гк" xfId="2204"/>
    <cellStyle name="ФИКСИРОВАННЫЙ" xfId="2205"/>
    <cellStyle name="ФИКСИРОВАННЫЙ 2" xfId="2206"/>
    <cellStyle name="ФИКСИРОВАННЫЙ 3" xfId="2207"/>
    <cellStyle name="ФИКСИРОВАННЫЙ 4" xfId="2208"/>
    <cellStyle name="ФИКСИРОВАННЫЙ 5" xfId="2209"/>
    <cellStyle name="ФИКСИРОВАННЫЙ 6" xfId="2210"/>
    <cellStyle name="ФИКСИРОВАННЫЙ 7" xfId="2211"/>
    <cellStyle name="ФИКСИРОВАННЫЙ 8" xfId="2212"/>
    <cellStyle name="ФИКСИРОВАННЫЙ 9" xfId="2213"/>
    <cellStyle name="ФИКСИРОВАННЫЙ_1" xfId="2214"/>
    <cellStyle name="Comma" xfId="2215"/>
    <cellStyle name="Comma [0]" xfId="2216"/>
    <cellStyle name="Финансовый 14" xfId="2217"/>
    <cellStyle name="Финансовый 2" xfId="2218"/>
    <cellStyle name="Финансовый 2 2" xfId="2219"/>
    <cellStyle name="Финансовый 2 2 2" xfId="2220"/>
    <cellStyle name="Финансовый 2 2 2 2" xfId="2221"/>
    <cellStyle name="Финансовый 2 2_INDEX.STATION.2012(v1.0)_" xfId="2222"/>
    <cellStyle name="Финансовый 2 3" xfId="2223"/>
    <cellStyle name="Финансовый 2 3 2" xfId="2224"/>
    <cellStyle name="Финансовый 2_46EE.2011(v1.0)" xfId="2225"/>
    <cellStyle name="Финансовый 25" xfId="2226"/>
    <cellStyle name="Финансовый 3" xfId="2227"/>
    <cellStyle name="Финансовый 3 10" xfId="2228"/>
    <cellStyle name="Финансовый 3 11" xfId="2229"/>
    <cellStyle name="Финансовый 3 2" xfId="2230"/>
    <cellStyle name="Финансовый 3 2 2" xfId="2231"/>
    <cellStyle name="Финансовый 3 2 3" xfId="2232"/>
    <cellStyle name="Финансовый 3 2_TEHSHEET" xfId="2233"/>
    <cellStyle name="Финансовый 3 3" xfId="2234"/>
    <cellStyle name="Финансовый 3 4" xfId="2235"/>
    <cellStyle name="Финансовый 3 5" xfId="2236"/>
    <cellStyle name="Финансовый 3 6" xfId="2237"/>
    <cellStyle name="Финансовый 3 7" xfId="2238"/>
    <cellStyle name="Финансовый 3 8" xfId="2239"/>
    <cellStyle name="Финансовый 3 9" xfId="2240"/>
    <cellStyle name="Финансовый 3_INDEX.STATION.2012(v1.0)_" xfId="2241"/>
    <cellStyle name="Финансовый 4" xfId="2242"/>
    <cellStyle name="Финансовый 4 2" xfId="2243"/>
    <cellStyle name="Финансовый 4 3" xfId="2244"/>
    <cellStyle name="Финансовый 4_TEHSHEET" xfId="2245"/>
    <cellStyle name="Финансовый 5" xfId="2246"/>
    <cellStyle name="Финансовый 5 2" xfId="2247"/>
    <cellStyle name="Финансовый 6" xfId="2248"/>
    <cellStyle name="Финансовый 7" xfId="2249"/>
    <cellStyle name="Финансовый 8" xfId="2250"/>
    <cellStyle name="Финансовый 9" xfId="2251"/>
    <cellStyle name="Финансовый0[0]_FU_bal" xfId="2252"/>
    <cellStyle name="Формула" xfId="2253"/>
    <cellStyle name="Формула 10" xfId="2254"/>
    <cellStyle name="Формула 11" xfId="2255"/>
    <cellStyle name="Формула 12" xfId="2256"/>
    <cellStyle name="Формула 13" xfId="2257"/>
    <cellStyle name="Формула 14" xfId="2258"/>
    <cellStyle name="Формула 15" xfId="2259"/>
    <cellStyle name="Формула 16" xfId="2260"/>
    <cellStyle name="Формула 17" xfId="2261"/>
    <cellStyle name="Формула 2" xfId="2262"/>
    <cellStyle name="Формула 3" xfId="2263"/>
    <cellStyle name="Формула 3 2" xfId="2264"/>
    <cellStyle name="Формула 4" xfId="2265"/>
    <cellStyle name="Формула 5" xfId="2266"/>
    <cellStyle name="Формула 6" xfId="2267"/>
    <cellStyle name="Формула 7" xfId="2268"/>
    <cellStyle name="Формула 8" xfId="2269"/>
    <cellStyle name="Формула 9" xfId="2270"/>
    <cellStyle name="Формула_A РТ 2009 Рязаньэнерго" xfId="2271"/>
    <cellStyle name="Формула_НВВ - сети долгосрочный (15.07) - передано на оформление" xfId="2272"/>
    <cellStyle name="ФормулаВБ" xfId="2273"/>
    <cellStyle name="ФормулаВБ 10" xfId="2274"/>
    <cellStyle name="ФормулаВБ 11" xfId="2275"/>
    <cellStyle name="ФормулаВБ 12" xfId="2276"/>
    <cellStyle name="ФормулаВБ 13" xfId="2277"/>
    <cellStyle name="ФормулаВБ 14" xfId="2278"/>
    <cellStyle name="ФормулаВБ 15" xfId="2279"/>
    <cellStyle name="ФормулаВБ 16" xfId="2280"/>
    <cellStyle name="ФормулаВБ 17" xfId="2281"/>
    <cellStyle name="ФормулаВБ 2" xfId="2282"/>
    <cellStyle name="ФормулаВБ 2 2" xfId="2283"/>
    <cellStyle name="ФормулаВБ 3" xfId="2284"/>
    <cellStyle name="ФормулаВБ 4" xfId="2285"/>
    <cellStyle name="ФормулаВБ 5" xfId="2286"/>
    <cellStyle name="ФормулаВБ 6" xfId="2287"/>
    <cellStyle name="ФормулаВБ 7" xfId="2288"/>
    <cellStyle name="ФормулаВБ 8" xfId="2289"/>
    <cellStyle name="ФормулаВБ 9" xfId="2290"/>
    <cellStyle name="ФормулаНаКонтроль" xfId="2291"/>
    <cellStyle name="ФормулаНаКонтроль 10" xfId="2292"/>
    <cellStyle name="ФормулаНаКонтроль 11" xfId="2293"/>
    <cellStyle name="ФормулаНаКонтроль 12" xfId="2294"/>
    <cellStyle name="ФормулаНаКонтроль 13" xfId="2295"/>
    <cellStyle name="ФормулаНаКонтроль 14" xfId="2296"/>
    <cellStyle name="ФормулаНаКонтроль 15" xfId="2297"/>
    <cellStyle name="ФормулаНаКонтроль 16" xfId="2298"/>
    <cellStyle name="ФормулаНаКонтроль 17" xfId="2299"/>
    <cellStyle name="ФормулаНаКонтроль 18" xfId="2300"/>
    <cellStyle name="ФормулаНаКонтроль 2" xfId="2301"/>
    <cellStyle name="ФормулаНаКонтроль 3" xfId="2302"/>
    <cellStyle name="ФормулаНаКонтроль 4" xfId="2303"/>
    <cellStyle name="ФормулаНаКонтроль 5" xfId="2304"/>
    <cellStyle name="ФормулаНаКонтроль 6" xfId="2305"/>
    <cellStyle name="ФормулаНаКонтроль 7" xfId="2306"/>
    <cellStyle name="ФормулаНаКонтроль 8" xfId="2307"/>
    <cellStyle name="ФормулаНаКонтроль 9" xfId="2308"/>
    <cellStyle name="Хороший" xfId="2309"/>
    <cellStyle name="Хороший 10" xfId="2310"/>
    <cellStyle name="Хороший 2" xfId="2311"/>
    <cellStyle name="Хороший 2 2" xfId="2312"/>
    <cellStyle name="Хороший 3" xfId="2313"/>
    <cellStyle name="Хороший 3 2" xfId="2314"/>
    <cellStyle name="Хороший 4" xfId="2315"/>
    <cellStyle name="Хороший 4 2" xfId="2316"/>
    <cellStyle name="Хороший 5" xfId="2317"/>
    <cellStyle name="Хороший 5 2" xfId="2318"/>
    <cellStyle name="Хороший 6" xfId="2319"/>
    <cellStyle name="Хороший 6 2" xfId="2320"/>
    <cellStyle name="Хороший 7" xfId="2321"/>
    <cellStyle name="Хороший 7 2" xfId="2322"/>
    <cellStyle name="Хороший 8" xfId="2323"/>
    <cellStyle name="Хороший 8 2" xfId="2324"/>
    <cellStyle name="Хороший 9" xfId="2325"/>
    <cellStyle name="Хороший 9 2" xfId="2326"/>
    <cellStyle name="Цена_продукта" xfId="2327"/>
    <cellStyle name="Цифры по центру с десятыми" xfId="2328"/>
    <cellStyle name="число" xfId="2329"/>
    <cellStyle name="Џђћ–…ќ’ќ›‰" xfId="2330"/>
    <cellStyle name="Шапка" xfId="2331"/>
    <cellStyle name="Шапка таблицы" xfId="2332"/>
    <cellStyle name="Шапка_UPDATE.MONITORING.OS.EE.2.02.TO.1.3.64" xfId="2333"/>
    <cellStyle name="ШАУ" xfId="2334"/>
    <cellStyle name="標準_PL-CF sheet" xfId="2335"/>
    <cellStyle name="䁺_x0001_" xfId="2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1266825</xdr:rowOff>
    </xdr:from>
    <xdr:to>
      <xdr:col>4</xdr:col>
      <xdr:colOff>238125</xdr:colOff>
      <xdr:row>4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009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1143000</xdr:rowOff>
    </xdr:from>
    <xdr:to>
      <xdr:col>7</xdr:col>
      <xdr:colOff>495300</xdr:colOff>
      <xdr:row>4</xdr:row>
      <xdr:rowOff>1571625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859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1428750</xdr:rowOff>
    </xdr:from>
    <xdr:to>
      <xdr:col>12</xdr:col>
      <xdr:colOff>457200</xdr:colOff>
      <xdr:row>4</xdr:row>
      <xdr:rowOff>1657350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1717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bvu-fgu.ru/fgu_uslugi138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0" zoomScaleNormal="90" zoomScalePageLayoutView="0" workbookViewId="0" topLeftCell="A13">
      <selection activeCell="V35" sqref="V35"/>
    </sheetView>
  </sheetViews>
  <sheetFormatPr defaultColWidth="9.140625" defaultRowHeight="15"/>
  <cols>
    <col min="1" max="16384" width="9.140625" style="14" customWidth="1"/>
  </cols>
  <sheetData>
    <row r="1" ht="15.75">
      <c r="J1" s="74" t="s">
        <v>232</v>
      </c>
    </row>
    <row r="2" ht="15.75">
      <c r="J2" s="73" t="s">
        <v>233</v>
      </c>
    </row>
    <row r="3" ht="15.75">
      <c r="J3" s="73" t="s">
        <v>234</v>
      </c>
    </row>
    <row r="4" ht="15.75">
      <c r="J4" s="73" t="s">
        <v>235</v>
      </c>
    </row>
    <row r="5" ht="15.75">
      <c r="J5" s="73" t="s">
        <v>236</v>
      </c>
    </row>
    <row r="6" ht="15.75">
      <c r="J6" s="73"/>
    </row>
    <row r="7" ht="15.75">
      <c r="J7" s="73"/>
    </row>
    <row r="8" ht="15.75">
      <c r="J8" s="73"/>
    </row>
    <row r="9" ht="15.75">
      <c r="J9" s="73"/>
    </row>
    <row r="10" ht="15.75">
      <c r="J10" s="73"/>
    </row>
    <row r="11" ht="15.75">
      <c r="J11" s="73"/>
    </row>
    <row r="12" ht="15.75">
      <c r="J12" s="73"/>
    </row>
    <row r="13" ht="15.75">
      <c r="J13" s="73"/>
    </row>
    <row r="14" ht="15.75">
      <c r="J14" s="73"/>
    </row>
    <row r="15" ht="15.75">
      <c r="J15" s="73"/>
    </row>
    <row r="16" ht="15.75">
      <c r="J16" s="73"/>
    </row>
    <row r="17" ht="15.75">
      <c r="J17" s="73"/>
    </row>
    <row r="18" ht="15.75">
      <c r="J18" s="73"/>
    </row>
    <row r="19" ht="15.75">
      <c r="J19" s="73"/>
    </row>
    <row r="20" ht="15.75">
      <c r="J20" s="73"/>
    </row>
    <row r="21" spans="1:10" ht="20.25">
      <c r="A21" s="100" t="s">
        <v>237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64.5" customHeight="1">
      <c r="A22" s="101" t="s">
        <v>253</v>
      </c>
      <c r="B22" s="101"/>
      <c r="C22" s="101"/>
      <c r="D22" s="101"/>
      <c r="E22" s="101"/>
      <c r="F22" s="101"/>
      <c r="G22" s="101"/>
      <c r="H22" s="101"/>
      <c r="I22" s="101"/>
      <c r="J22" s="101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6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156" t="s">
        <v>192</v>
      </c>
      <c r="B1" s="156"/>
    </row>
    <row r="2" spans="1:2" ht="40.5" customHeight="1">
      <c r="A2" s="103" t="s">
        <v>257</v>
      </c>
      <c r="B2" s="103"/>
    </row>
    <row r="4" spans="1:2" ht="15.75">
      <c r="A4" s="7" t="s">
        <v>48</v>
      </c>
      <c r="B4" s="7" t="s">
        <v>49</v>
      </c>
    </row>
    <row r="5" spans="1:2" ht="15.75">
      <c r="A5" s="7">
        <v>1</v>
      </c>
      <c r="B5" s="9" t="s">
        <v>54</v>
      </c>
    </row>
    <row r="6" spans="1:2" ht="31.5">
      <c r="A6" s="29">
        <v>2</v>
      </c>
      <c r="B6" s="10" t="s">
        <v>239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1"/>
  <sheetViews>
    <sheetView zoomScale="90" zoomScaleNormal="90" zoomScaleSheetLayoutView="70" zoomScalePageLayoutView="0" workbookViewId="0" topLeftCell="A13">
      <selection activeCell="U6" sqref="U6:U7"/>
    </sheetView>
  </sheetViews>
  <sheetFormatPr defaultColWidth="9.140625" defaultRowHeight="15"/>
  <cols>
    <col min="2" max="2" width="36.7109375" style="0" customWidth="1"/>
    <col min="3" max="4" width="8.7109375" style="0" customWidth="1"/>
    <col min="5" max="5" width="8.7109375" style="5" customWidth="1"/>
    <col min="6" max="6" width="12.8515625" style="0" customWidth="1"/>
    <col min="7" max="8" width="9.7109375" style="0" customWidth="1"/>
    <col min="9" max="9" width="9.7109375" style="5" customWidth="1"/>
    <col min="10" max="10" width="13.140625" style="0" customWidth="1"/>
    <col min="11" max="12" width="10.8515625" style="0" customWidth="1"/>
    <col min="13" max="13" width="10.8515625" style="5" customWidth="1"/>
    <col min="14" max="14" width="12.57421875" style="0" customWidth="1"/>
    <col min="15" max="16" width="10.57421875" style="0" customWidth="1"/>
    <col min="17" max="17" width="10.57421875" style="5" customWidth="1"/>
    <col min="18" max="18" width="14.140625" style="0" customWidth="1"/>
    <col min="19" max="20" width="9.140625" style="0" customWidth="1"/>
    <col min="21" max="21" width="9.140625" style="5" customWidth="1"/>
    <col min="22" max="22" width="12.28125" style="0" customWidth="1"/>
  </cols>
  <sheetData>
    <row r="1" spans="1:22" s="5" customFormat="1" ht="25.5" customHeight="1">
      <c r="A1" s="156" t="s">
        <v>192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s="5" customFormat="1" ht="22.5" customHeight="1">
      <c r="A2" s="158" t="s">
        <v>193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="5" customFormat="1" ht="15"/>
    <row r="4" spans="1:22" ht="15.75">
      <c r="A4" s="157" t="s">
        <v>0</v>
      </c>
      <c r="B4" s="157" t="s">
        <v>1</v>
      </c>
      <c r="C4" s="157" t="s">
        <v>55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45" customHeight="1">
      <c r="A5" s="157"/>
      <c r="B5" s="157"/>
      <c r="C5" s="157" t="s">
        <v>57</v>
      </c>
      <c r="D5" s="157"/>
      <c r="E5" s="157"/>
      <c r="F5" s="157"/>
      <c r="G5" s="157" t="s">
        <v>58</v>
      </c>
      <c r="H5" s="157"/>
      <c r="I5" s="157"/>
      <c r="J5" s="157"/>
      <c r="K5" s="157" t="s">
        <v>59</v>
      </c>
      <c r="L5" s="157"/>
      <c r="M5" s="157"/>
      <c r="N5" s="157"/>
      <c r="O5" s="157" t="s">
        <v>60</v>
      </c>
      <c r="P5" s="157"/>
      <c r="Q5" s="157"/>
      <c r="R5" s="157"/>
      <c r="S5" s="157" t="s">
        <v>61</v>
      </c>
      <c r="T5" s="157"/>
      <c r="U5" s="157"/>
      <c r="V5" s="157"/>
    </row>
    <row r="6" spans="1:22" ht="59.25" customHeight="1">
      <c r="A6" s="157"/>
      <c r="B6" s="157"/>
      <c r="C6" s="152">
        <v>2020</v>
      </c>
      <c r="D6" s="152">
        <v>2021</v>
      </c>
      <c r="E6" s="152">
        <v>2022</v>
      </c>
      <c r="F6" s="157" t="s">
        <v>62</v>
      </c>
      <c r="G6" s="152">
        <v>2020</v>
      </c>
      <c r="H6" s="152">
        <v>2021</v>
      </c>
      <c r="I6" s="152">
        <v>2022</v>
      </c>
      <c r="J6" s="157" t="s">
        <v>62</v>
      </c>
      <c r="K6" s="152">
        <v>2020</v>
      </c>
      <c r="L6" s="152">
        <v>2021</v>
      </c>
      <c r="M6" s="152">
        <v>2022</v>
      </c>
      <c r="N6" s="157" t="s">
        <v>62</v>
      </c>
      <c r="O6" s="152">
        <v>2020</v>
      </c>
      <c r="P6" s="152">
        <v>2021</v>
      </c>
      <c r="Q6" s="152">
        <v>2022</v>
      </c>
      <c r="R6" s="157" t="s">
        <v>62</v>
      </c>
      <c r="S6" s="152">
        <v>2020</v>
      </c>
      <c r="T6" s="152">
        <v>2021</v>
      </c>
      <c r="U6" s="152">
        <v>2022</v>
      </c>
      <c r="V6" s="157" t="s">
        <v>62</v>
      </c>
    </row>
    <row r="7" spans="1:22" ht="31.5" customHeight="1">
      <c r="A7" s="157"/>
      <c r="B7" s="157"/>
      <c r="C7" s="154"/>
      <c r="D7" s="154"/>
      <c r="E7" s="154"/>
      <c r="F7" s="157"/>
      <c r="G7" s="154"/>
      <c r="H7" s="154"/>
      <c r="I7" s="154"/>
      <c r="J7" s="157"/>
      <c r="K7" s="154"/>
      <c r="L7" s="154"/>
      <c r="M7" s="154"/>
      <c r="N7" s="157"/>
      <c r="O7" s="154"/>
      <c r="P7" s="154"/>
      <c r="Q7" s="154"/>
      <c r="R7" s="157"/>
      <c r="S7" s="154"/>
      <c r="T7" s="154"/>
      <c r="U7" s="154"/>
      <c r="V7" s="157"/>
    </row>
    <row r="8" spans="1:22" ht="15.75">
      <c r="A8" s="11"/>
      <c r="B8" s="11"/>
      <c r="C8" s="11"/>
      <c r="D8" s="11"/>
      <c r="E8" s="82"/>
      <c r="F8" s="11"/>
      <c r="G8" s="78"/>
      <c r="H8" s="11"/>
      <c r="I8" s="82"/>
      <c r="J8" s="11"/>
      <c r="K8" s="11"/>
      <c r="L8" s="11"/>
      <c r="M8" s="82"/>
      <c r="N8" s="11"/>
      <c r="O8" s="11"/>
      <c r="P8" s="11"/>
      <c r="Q8" s="82"/>
      <c r="R8" s="11"/>
      <c r="S8" s="11"/>
      <c r="T8" s="11"/>
      <c r="U8" s="82"/>
      <c r="V8" s="11"/>
    </row>
    <row r="9" spans="1:22" ht="55.5" customHeight="1">
      <c r="A9" s="2">
        <v>1</v>
      </c>
      <c r="B9" s="12" t="s">
        <v>63</v>
      </c>
      <c r="C9" s="67">
        <v>0</v>
      </c>
      <c r="D9" s="76">
        <v>0</v>
      </c>
      <c r="E9" s="76">
        <v>0</v>
      </c>
      <c r="F9" s="79" t="e">
        <f>E9/D9*100</f>
        <v>#DIV/0!</v>
      </c>
      <c r="G9" s="67">
        <v>5</v>
      </c>
      <c r="H9" s="76">
        <v>2</v>
      </c>
      <c r="I9" s="76">
        <v>2</v>
      </c>
      <c r="J9" s="79">
        <f>I9/H9*100</f>
        <v>100</v>
      </c>
      <c r="K9" s="24">
        <v>0</v>
      </c>
      <c r="L9" s="24">
        <v>0</v>
      </c>
      <c r="M9" s="82">
        <v>0</v>
      </c>
      <c r="N9" s="79" t="e">
        <f>M9/L9*100</f>
        <v>#DIV/0!</v>
      </c>
      <c r="O9" s="24">
        <v>0</v>
      </c>
      <c r="P9" s="24">
        <v>0</v>
      </c>
      <c r="Q9" s="82">
        <v>0</v>
      </c>
      <c r="R9" s="79" t="e">
        <f>Q9/P9*100</f>
        <v>#DIV/0!</v>
      </c>
      <c r="S9" s="24">
        <v>0</v>
      </c>
      <c r="T9" s="24">
        <v>0</v>
      </c>
      <c r="U9" s="82">
        <v>0</v>
      </c>
      <c r="V9" s="79" t="e">
        <f>U9/T9*100</f>
        <v>#DIV/0!</v>
      </c>
    </row>
    <row r="10" spans="1:22" ht="101.25" customHeight="1">
      <c r="A10" s="2">
        <v>2</v>
      </c>
      <c r="B10" s="12" t="s">
        <v>64</v>
      </c>
      <c r="C10" s="67">
        <v>0</v>
      </c>
      <c r="D10" s="76">
        <v>0</v>
      </c>
      <c r="E10" s="76">
        <v>0</v>
      </c>
      <c r="F10" s="79" t="e">
        <f>E10/D10*100</f>
        <v>#DIV/0!</v>
      </c>
      <c r="G10" s="67">
        <v>5</v>
      </c>
      <c r="H10" s="76">
        <v>2</v>
      </c>
      <c r="I10" s="76">
        <v>2</v>
      </c>
      <c r="J10" s="79">
        <f>I10/H10*100</f>
        <v>100</v>
      </c>
      <c r="K10" s="24">
        <v>0</v>
      </c>
      <c r="L10" s="24">
        <v>0</v>
      </c>
      <c r="M10" s="82">
        <v>0</v>
      </c>
      <c r="N10" s="79" t="e">
        <f>M10/L10*100</f>
        <v>#DIV/0!</v>
      </c>
      <c r="O10" s="24">
        <v>0</v>
      </c>
      <c r="P10" s="24">
        <v>0</v>
      </c>
      <c r="Q10" s="82">
        <v>0</v>
      </c>
      <c r="R10" s="79" t="e">
        <f>Q10/P10*100</f>
        <v>#DIV/0!</v>
      </c>
      <c r="S10" s="24">
        <v>0</v>
      </c>
      <c r="T10" s="24">
        <v>0</v>
      </c>
      <c r="U10" s="82">
        <v>0</v>
      </c>
      <c r="V10" s="79" t="e">
        <f>U10/T10*100</f>
        <v>#DIV/0!</v>
      </c>
    </row>
    <row r="11" spans="1:22" ht="166.5" customHeight="1">
      <c r="A11" s="2">
        <v>3</v>
      </c>
      <c r="B11" s="12" t="s">
        <v>65</v>
      </c>
      <c r="C11" s="24"/>
      <c r="D11" s="76"/>
      <c r="E11" s="76"/>
      <c r="F11" s="67"/>
      <c r="G11" s="67"/>
      <c r="H11" s="67"/>
      <c r="I11" s="67"/>
      <c r="J11" s="24"/>
      <c r="K11" s="24"/>
      <c r="L11" s="24"/>
      <c r="M11" s="82"/>
      <c r="N11" s="24"/>
      <c r="O11" s="24"/>
      <c r="P11" s="24"/>
      <c r="Q11" s="82"/>
      <c r="R11" s="24"/>
      <c r="S11" s="24"/>
      <c r="T11" s="24"/>
      <c r="U11" s="82"/>
      <c r="V11" s="24"/>
    </row>
    <row r="12" spans="1:22" ht="26.25" customHeight="1">
      <c r="A12" s="2" t="s">
        <v>17</v>
      </c>
      <c r="B12" s="12" t="s">
        <v>66</v>
      </c>
      <c r="C12" s="24"/>
      <c r="D12" s="76"/>
      <c r="E12" s="76"/>
      <c r="F12" s="67"/>
      <c r="G12" s="67"/>
      <c r="H12" s="67"/>
      <c r="I12" s="67"/>
      <c r="J12" s="24"/>
      <c r="K12" s="24"/>
      <c r="L12" s="24"/>
      <c r="M12" s="82"/>
      <c r="N12" s="24"/>
      <c r="O12" s="24"/>
      <c r="P12" s="24"/>
      <c r="Q12" s="82"/>
      <c r="R12" s="24"/>
      <c r="S12" s="24"/>
      <c r="T12" s="24"/>
      <c r="U12" s="82"/>
      <c r="V12" s="24"/>
    </row>
    <row r="13" spans="1:22" ht="26.25" customHeight="1">
      <c r="A13" s="2" t="s">
        <v>18</v>
      </c>
      <c r="B13" s="12" t="s">
        <v>67</v>
      </c>
      <c r="C13" s="24"/>
      <c r="D13" s="76"/>
      <c r="E13" s="76"/>
      <c r="F13" s="67"/>
      <c r="G13" s="67"/>
      <c r="H13" s="67"/>
      <c r="I13" s="67"/>
      <c r="J13" s="24"/>
      <c r="K13" s="24"/>
      <c r="L13" s="24"/>
      <c r="M13" s="82"/>
      <c r="N13" s="24"/>
      <c r="O13" s="24"/>
      <c r="P13" s="24"/>
      <c r="Q13" s="82"/>
      <c r="R13" s="24"/>
      <c r="S13" s="24"/>
      <c r="T13" s="24"/>
      <c r="U13" s="82"/>
      <c r="V13" s="24"/>
    </row>
    <row r="14" spans="1:22" ht="100.5" customHeight="1">
      <c r="A14" s="2">
        <v>4</v>
      </c>
      <c r="B14" s="12" t="s">
        <v>68</v>
      </c>
      <c r="C14" s="67">
        <v>14</v>
      </c>
      <c r="D14" s="67">
        <v>14</v>
      </c>
      <c r="E14" s="67">
        <v>14</v>
      </c>
      <c r="F14" s="67"/>
      <c r="G14" s="67">
        <v>14</v>
      </c>
      <c r="H14" s="67">
        <v>14</v>
      </c>
      <c r="I14" s="67">
        <v>14</v>
      </c>
      <c r="J14" s="67"/>
      <c r="K14" s="67">
        <v>14</v>
      </c>
      <c r="L14" s="67">
        <v>14</v>
      </c>
      <c r="M14" s="67">
        <v>14</v>
      </c>
      <c r="N14" s="67"/>
      <c r="O14" s="67">
        <v>14</v>
      </c>
      <c r="P14" s="67">
        <v>14</v>
      </c>
      <c r="Q14" s="67">
        <v>14</v>
      </c>
      <c r="R14" s="67"/>
      <c r="S14" s="67">
        <v>14</v>
      </c>
      <c r="T14" s="67">
        <v>14</v>
      </c>
      <c r="U14" s="67">
        <v>14</v>
      </c>
      <c r="V14" s="24"/>
    </row>
    <row r="15" spans="1:22" ht="69" customHeight="1">
      <c r="A15" s="2">
        <v>5</v>
      </c>
      <c r="B15" s="12" t="s">
        <v>69</v>
      </c>
      <c r="C15" s="67">
        <v>0</v>
      </c>
      <c r="D15" s="76">
        <v>0</v>
      </c>
      <c r="E15" s="76">
        <v>0</v>
      </c>
      <c r="F15" s="79" t="e">
        <f>E15/D15*100</f>
        <v>#DIV/0!</v>
      </c>
      <c r="G15" s="76">
        <v>2</v>
      </c>
      <c r="H15" s="76">
        <v>2</v>
      </c>
      <c r="I15" s="176">
        <v>2</v>
      </c>
      <c r="J15" s="79">
        <f>I15/H15*100</f>
        <v>100</v>
      </c>
      <c r="K15" s="30">
        <v>0</v>
      </c>
      <c r="L15" s="30">
        <v>0</v>
      </c>
      <c r="M15" s="82">
        <v>0</v>
      </c>
      <c r="N15" s="79" t="e">
        <f>M15/L15*100</f>
        <v>#DIV/0!</v>
      </c>
      <c r="O15" s="30">
        <v>0</v>
      </c>
      <c r="P15" s="30">
        <v>0</v>
      </c>
      <c r="Q15" s="82">
        <v>0</v>
      </c>
      <c r="R15" s="79" t="e">
        <f>Q15/P15*100</f>
        <v>#DIV/0!</v>
      </c>
      <c r="S15" s="72">
        <v>0</v>
      </c>
      <c r="T15" s="72">
        <v>0</v>
      </c>
      <c r="U15" s="82">
        <v>0</v>
      </c>
      <c r="V15" s="79" t="e">
        <f>U15/T15*100</f>
        <v>#DIV/0!</v>
      </c>
    </row>
    <row r="16" spans="1:22" ht="69" customHeight="1">
      <c r="A16" s="2">
        <v>6</v>
      </c>
      <c r="B16" s="12" t="s">
        <v>70</v>
      </c>
      <c r="C16" s="67">
        <v>0</v>
      </c>
      <c r="D16" s="76">
        <v>0</v>
      </c>
      <c r="E16" s="76">
        <v>0</v>
      </c>
      <c r="F16" s="79" t="e">
        <f>E16/D16*100</f>
        <v>#DIV/0!</v>
      </c>
      <c r="G16" s="76">
        <v>4</v>
      </c>
      <c r="H16" s="76">
        <v>0</v>
      </c>
      <c r="I16" s="176">
        <v>0</v>
      </c>
      <c r="J16" s="79" t="e">
        <f>I16/H16*100</f>
        <v>#DIV/0!</v>
      </c>
      <c r="K16" s="30">
        <v>0</v>
      </c>
      <c r="L16" s="30">
        <v>0</v>
      </c>
      <c r="M16" s="82">
        <v>0</v>
      </c>
      <c r="N16" s="79" t="e">
        <f>M16/L16*100</f>
        <v>#DIV/0!</v>
      </c>
      <c r="O16" s="30">
        <v>0</v>
      </c>
      <c r="P16" s="30">
        <v>0</v>
      </c>
      <c r="Q16" s="82">
        <v>0</v>
      </c>
      <c r="R16" s="79" t="e">
        <f>Q16/P16*100</f>
        <v>#DIV/0!</v>
      </c>
      <c r="S16" s="72">
        <v>0</v>
      </c>
      <c r="T16" s="72">
        <v>0</v>
      </c>
      <c r="U16" s="82">
        <v>0</v>
      </c>
      <c r="V16" s="79" t="e">
        <f>U16/T16*100</f>
        <v>#DIV/0!</v>
      </c>
    </row>
    <row r="17" spans="1:22" ht="137.25" customHeight="1">
      <c r="A17" s="2">
        <v>7</v>
      </c>
      <c r="B17" s="12" t="s">
        <v>71</v>
      </c>
      <c r="C17" s="24"/>
      <c r="D17" s="24"/>
      <c r="E17" s="82"/>
      <c r="F17" s="24"/>
      <c r="G17" s="24"/>
      <c r="H17" s="24"/>
      <c r="I17" s="82"/>
      <c r="J17" s="24"/>
      <c r="K17" s="24"/>
      <c r="L17" s="24"/>
      <c r="M17" s="82"/>
      <c r="N17" s="24"/>
      <c r="O17" s="24"/>
      <c r="P17" s="24"/>
      <c r="Q17" s="82"/>
      <c r="R17" s="24"/>
      <c r="S17" s="24"/>
      <c r="T17" s="24"/>
      <c r="U17" s="82"/>
      <c r="V17" s="24"/>
    </row>
    <row r="18" spans="1:22" ht="24" customHeight="1">
      <c r="A18" s="2" t="s">
        <v>74</v>
      </c>
      <c r="B18" s="12" t="s">
        <v>66</v>
      </c>
      <c r="C18" s="24"/>
      <c r="D18" s="24"/>
      <c r="E18" s="82"/>
      <c r="F18" s="24"/>
      <c r="G18" s="24"/>
      <c r="H18" s="24"/>
      <c r="I18" s="82"/>
      <c r="J18" s="24"/>
      <c r="K18" s="24"/>
      <c r="L18" s="24"/>
      <c r="M18" s="82"/>
      <c r="N18" s="24"/>
      <c r="O18" s="24"/>
      <c r="P18" s="24"/>
      <c r="Q18" s="82"/>
      <c r="R18" s="24"/>
      <c r="S18" s="24"/>
      <c r="T18" s="24"/>
      <c r="U18" s="82"/>
      <c r="V18" s="24"/>
    </row>
    <row r="19" spans="1:22" ht="24" customHeight="1">
      <c r="A19" s="2" t="s">
        <v>75</v>
      </c>
      <c r="B19" s="12" t="s">
        <v>72</v>
      </c>
      <c r="C19" s="24"/>
      <c r="D19" s="24"/>
      <c r="E19" s="82"/>
      <c r="F19" s="24"/>
      <c r="G19" s="24"/>
      <c r="H19" s="24"/>
      <c r="I19" s="82"/>
      <c r="J19" s="24"/>
      <c r="K19" s="24"/>
      <c r="L19" s="24"/>
      <c r="M19" s="82"/>
      <c r="N19" s="24"/>
      <c r="O19" s="24"/>
      <c r="P19" s="24"/>
      <c r="Q19" s="82"/>
      <c r="R19" s="24"/>
      <c r="S19" s="24"/>
      <c r="T19" s="24"/>
      <c r="U19" s="82"/>
      <c r="V19" s="24"/>
    </row>
    <row r="20" spans="1:22" ht="16.5" customHeight="1">
      <c r="A20" s="163">
        <v>8</v>
      </c>
      <c r="B20" s="164" t="s">
        <v>73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1:22" ht="16.5" customHeight="1">
      <c r="A21" s="163"/>
      <c r="B21" s="164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</sheetData>
  <sheetProtection/>
  <mergeCells count="52">
    <mergeCell ref="N6:N7"/>
    <mergeCell ref="O6:O7"/>
    <mergeCell ref="A4:A7"/>
    <mergeCell ref="B4:B7"/>
    <mergeCell ref="C4:V4"/>
    <mergeCell ref="F6:F7"/>
    <mergeCell ref="G6:G7"/>
    <mergeCell ref="R6:R7"/>
    <mergeCell ref="C6:C7"/>
    <mergeCell ref="A2:V2"/>
    <mergeCell ref="C5:F5"/>
    <mergeCell ref="G5:J5"/>
    <mergeCell ref="K5:N5"/>
    <mergeCell ref="O5:R5"/>
    <mergeCell ref="S5:V5"/>
    <mergeCell ref="V6:V7"/>
    <mergeCell ref="J6:J7"/>
    <mergeCell ref="K6:K7"/>
    <mergeCell ref="U6:U7"/>
    <mergeCell ref="I20:I21"/>
    <mergeCell ref="M20:M21"/>
    <mergeCell ref="P20:P21"/>
    <mergeCell ref="T20:T21"/>
    <mergeCell ref="V20:V21"/>
    <mergeCell ref="Q6:Q7"/>
    <mergeCell ref="I6:I7"/>
    <mergeCell ref="A20:A21"/>
    <mergeCell ref="C20:C21"/>
    <mergeCell ref="D20:D21"/>
    <mergeCell ref="F20:F21"/>
    <mergeCell ref="G20:G21"/>
    <mergeCell ref="B20:B21"/>
    <mergeCell ref="E20:E21"/>
    <mergeCell ref="A1:V1"/>
    <mergeCell ref="L20:L21"/>
    <mergeCell ref="N20:N21"/>
    <mergeCell ref="R20:R21"/>
    <mergeCell ref="S20:S21"/>
    <mergeCell ref="M6:M7"/>
    <mergeCell ref="O20:O21"/>
    <mergeCell ref="Q20:Q21"/>
    <mergeCell ref="U20:U21"/>
    <mergeCell ref="D6:D7"/>
    <mergeCell ref="H6:H7"/>
    <mergeCell ref="L6:L7"/>
    <mergeCell ref="P6:P7"/>
    <mergeCell ref="T6:T7"/>
    <mergeCell ref="K20:K21"/>
    <mergeCell ref="H20:H21"/>
    <mergeCell ref="J20:J21"/>
    <mergeCell ref="E6:E7"/>
    <mergeCell ref="S6:S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"/>
  <sheetViews>
    <sheetView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156" t="s">
        <v>192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5" customFormat="1" ht="51.75" customHeight="1">
      <c r="A2" s="103" t="s">
        <v>231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4" spans="1:11" ht="45.75" customHeight="1">
      <c r="A4" s="165" t="s">
        <v>242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ht="15">
      <c r="A5" s="13" t="s">
        <v>241</v>
      </c>
    </row>
    <row r="6" ht="15">
      <c r="A6" s="177" t="s">
        <v>240</v>
      </c>
    </row>
  </sheetData>
  <sheetProtection/>
  <mergeCells count="3">
    <mergeCell ref="A4:K4"/>
    <mergeCell ref="A1:K1"/>
    <mergeCell ref="A2:K2"/>
  </mergeCells>
  <hyperlinks>
    <hyperlink ref="A6" r:id="rId1" display="http://www.kbvu-fgu.ru/fgu_uslugi138 "/>
  </hyperlinks>
  <printOptions/>
  <pageMargins left="0.7" right="0.7" top="0.75" bottom="0.75" header="0.3" footer="0.3"/>
  <pageSetup fitToHeight="0" fitToWidth="1" horizontalDpi="600" verticalDpi="600" orientation="landscape" paperSize="9" scale="9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8"/>
  <sheetViews>
    <sheetView zoomScale="90" zoomScaleNormal="9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4" sqref="E24:E26"/>
    </sheetView>
  </sheetViews>
  <sheetFormatPr defaultColWidth="9.140625" defaultRowHeight="15"/>
  <cols>
    <col min="1" max="1" width="6.421875" style="86" customWidth="1"/>
    <col min="2" max="2" width="25.57421875" style="86" customWidth="1"/>
    <col min="3" max="3" width="8.28125" style="86" customWidth="1"/>
    <col min="4" max="5" width="8.8515625" style="86" customWidth="1"/>
    <col min="6" max="6" width="11.140625" style="86" customWidth="1"/>
    <col min="7" max="9" width="8.421875" style="86" customWidth="1"/>
    <col min="10" max="10" width="10.28125" style="86" customWidth="1"/>
    <col min="11" max="13" width="8.28125" style="86" customWidth="1"/>
    <col min="14" max="14" width="10.140625" style="86" customWidth="1"/>
    <col min="15" max="17" width="8.421875" style="86" customWidth="1"/>
    <col min="18" max="18" width="10.00390625" style="86" customWidth="1"/>
    <col min="19" max="21" width="8.00390625" style="86" customWidth="1"/>
    <col min="22" max="22" width="10.00390625" style="86" customWidth="1"/>
    <col min="23" max="16384" width="9.140625" style="86" customWidth="1"/>
  </cols>
  <sheetData>
    <row r="1" spans="1:22" ht="15.75">
      <c r="A1" s="166" t="s">
        <v>194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ht="66.75" customHeight="1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ht="15.75">
      <c r="A3" s="87"/>
    </row>
    <row r="4" spans="1:22" ht="16.5" customHeight="1">
      <c r="A4" s="168" t="s">
        <v>0</v>
      </c>
      <c r="B4" s="168" t="s">
        <v>195</v>
      </c>
      <c r="C4" s="171" t="s">
        <v>196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38.25" customHeight="1">
      <c r="A5" s="169"/>
      <c r="B5" s="169"/>
      <c r="C5" s="171" t="s">
        <v>197</v>
      </c>
      <c r="D5" s="171"/>
      <c r="E5" s="171"/>
      <c r="F5" s="171"/>
      <c r="G5" s="171" t="s">
        <v>198</v>
      </c>
      <c r="H5" s="171"/>
      <c r="I5" s="171"/>
      <c r="J5" s="171"/>
      <c r="K5" s="171" t="s">
        <v>199</v>
      </c>
      <c r="L5" s="171"/>
      <c r="M5" s="171"/>
      <c r="N5" s="171"/>
      <c r="O5" s="171" t="s">
        <v>200</v>
      </c>
      <c r="P5" s="171"/>
      <c r="Q5" s="171"/>
      <c r="R5" s="171"/>
      <c r="S5" s="171" t="s">
        <v>201</v>
      </c>
      <c r="T5" s="171"/>
      <c r="U5" s="171"/>
      <c r="V5" s="171"/>
    </row>
    <row r="6" spans="1:22" ht="55.5" customHeight="1">
      <c r="A6" s="170"/>
      <c r="B6" s="170"/>
      <c r="C6" s="99">
        <v>2020</v>
      </c>
      <c r="D6" s="99">
        <v>2021</v>
      </c>
      <c r="E6" s="65">
        <v>2022</v>
      </c>
      <c r="F6" s="65" t="s">
        <v>62</v>
      </c>
      <c r="G6" s="99">
        <v>2020</v>
      </c>
      <c r="H6" s="99">
        <v>2021</v>
      </c>
      <c r="I6" s="99">
        <v>2022</v>
      </c>
      <c r="J6" s="65" t="s">
        <v>62</v>
      </c>
      <c r="K6" s="99">
        <v>2020</v>
      </c>
      <c r="L6" s="99">
        <v>2021</v>
      </c>
      <c r="M6" s="99">
        <v>2022</v>
      </c>
      <c r="N6" s="65" t="s">
        <v>62</v>
      </c>
      <c r="O6" s="99">
        <v>2020</v>
      </c>
      <c r="P6" s="99">
        <v>2021</v>
      </c>
      <c r="Q6" s="99">
        <v>2022</v>
      </c>
      <c r="R6" s="65" t="s">
        <v>62</v>
      </c>
      <c r="S6" s="99">
        <v>2020</v>
      </c>
      <c r="T6" s="99">
        <v>2021</v>
      </c>
      <c r="U6" s="99">
        <v>2022</v>
      </c>
      <c r="V6" s="65" t="s">
        <v>62</v>
      </c>
    </row>
    <row r="7" spans="1:22" s="89" customFormat="1" ht="12.75">
      <c r="A7" s="88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</row>
    <row r="8" spans="1:22" ht="51" customHeight="1">
      <c r="A8" s="28">
        <v>1</v>
      </c>
      <c r="B8" s="90" t="s">
        <v>202</v>
      </c>
      <c r="C8" s="67">
        <v>5</v>
      </c>
      <c r="D8" s="67">
        <v>1</v>
      </c>
      <c r="E8" s="178">
        <v>1</v>
      </c>
      <c r="F8" s="79">
        <f>E8/D8*100</f>
        <v>100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48.75" customHeight="1">
      <c r="A9" s="28" t="s">
        <v>10</v>
      </c>
      <c r="B9" s="81" t="s">
        <v>203</v>
      </c>
      <c r="C9" s="67">
        <v>1</v>
      </c>
      <c r="D9" s="67">
        <v>1</v>
      </c>
      <c r="E9" s="178">
        <v>1</v>
      </c>
      <c r="F9" s="79">
        <f>E9/D9*100</f>
        <v>100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51.75" customHeight="1">
      <c r="A10" s="28" t="s">
        <v>11</v>
      </c>
      <c r="B10" s="81" t="s">
        <v>204</v>
      </c>
      <c r="C10" s="67">
        <v>4</v>
      </c>
      <c r="D10" s="67">
        <v>0</v>
      </c>
      <c r="E10" s="178">
        <v>0</v>
      </c>
      <c r="F10" s="79" t="e">
        <f>E10/D10*100</f>
        <v>#DIV/0!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34.5" customHeight="1">
      <c r="A11" s="28" t="s">
        <v>12</v>
      </c>
      <c r="B11" s="81" t="s">
        <v>205</v>
      </c>
      <c r="C11" s="67"/>
      <c r="D11" s="67"/>
      <c r="E11" s="6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8.75" customHeight="1">
      <c r="A12" s="28" t="s">
        <v>13</v>
      </c>
      <c r="B12" s="81" t="s">
        <v>206</v>
      </c>
      <c r="C12" s="67"/>
      <c r="D12" s="67"/>
      <c r="E12" s="6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47.25" customHeight="1">
      <c r="A13" s="28" t="s">
        <v>219</v>
      </c>
      <c r="B13" s="81" t="s">
        <v>207</v>
      </c>
      <c r="C13" s="67"/>
      <c r="D13" s="67"/>
      <c r="E13" s="67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5.75">
      <c r="A14" s="28" t="s">
        <v>220</v>
      </c>
      <c r="B14" s="81" t="s">
        <v>208</v>
      </c>
      <c r="C14" s="67"/>
      <c r="D14" s="67"/>
      <c r="E14" s="67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ht="15.75">
      <c r="A15" s="28">
        <v>2</v>
      </c>
      <c r="B15" s="81" t="s">
        <v>209</v>
      </c>
      <c r="C15" s="82">
        <v>0</v>
      </c>
      <c r="D15" s="82">
        <v>0</v>
      </c>
      <c r="E15" s="82">
        <v>0</v>
      </c>
      <c r="F15" s="79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47.25">
      <c r="A16" s="28" t="s">
        <v>76</v>
      </c>
      <c r="B16" s="81" t="s">
        <v>210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52.5" customHeight="1">
      <c r="A17" s="28" t="s">
        <v>221</v>
      </c>
      <c r="B17" s="81" t="s">
        <v>211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32.25" customHeight="1">
      <c r="A18" s="28" t="s">
        <v>222</v>
      </c>
      <c r="B18" s="81" t="s">
        <v>212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47.25">
      <c r="A19" s="28" t="s">
        <v>14</v>
      </c>
      <c r="B19" s="81" t="s">
        <v>204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31.5">
      <c r="A20" s="28" t="s">
        <v>15</v>
      </c>
      <c r="B20" s="81" t="s">
        <v>205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17.25" customHeight="1">
      <c r="A21" s="28" t="s">
        <v>16</v>
      </c>
      <c r="B21" s="81" t="s">
        <v>206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61.5" customHeight="1">
      <c r="A22" s="28" t="s">
        <v>223</v>
      </c>
      <c r="B22" s="81" t="s">
        <v>213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5.75">
      <c r="A23" s="28" t="s">
        <v>224</v>
      </c>
      <c r="B23" s="81" t="s">
        <v>208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22.5" customHeight="1">
      <c r="A24" s="28">
        <v>3</v>
      </c>
      <c r="B24" s="90" t="s">
        <v>214</v>
      </c>
      <c r="C24" s="67">
        <f>C25+C26+C27+C28</f>
        <v>3</v>
      </c>
      <c r="D24" s="67">
        <v>3</v>
      </c>
      <c r="E24" s="178">
        <v>3</v>
      </c>
      <c r="F24" s="79">
        <f>E24/D24*100</f>
        <v>100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34.5" customHeight="1">
      <c r="A25" s="28" t="s">
        <v>17</v>
      </c>
      <c r="B25" s="81" t="s">
        <v>215</v>
      </c>
      <c r="C25" s="67">
        <v>2</v>
      </c>
      <c r="D25" s="67">
        <v>2</v>
      </c>
      <c r="E25" s="178">
        <v>2</v>
      </c>
      <c r="F25" s="79">
        <f>E25/D25*100</f>
        <v>100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62.25" customHeight="1">
      <c r="A26" s="28" t="s">
        <v>18</v>
      </c>
      <c r="B26" s="81" t="s">
        <v>216</v>
      </c>
      <c r="C26" s="67">
        <v>1</v>
      </c>
      <c r="D26" s="67">
        <v>1</v>
      </c>
      <c r="E26" s="178">
        <v>1</v>
      </c>
      <c r="F26" s="79">
        <f>E26/D26*100</f>
        <v>100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50.25" customHeight="1">
      <c r="A27" s="28" t="s">
        <v>19</v>
      </c>
      <c r="B27" s="81" t="s">
        <v>217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15.75">
      <c r="A28" s="28" t="s">
        <v>20</v>
      </c>
      <c r="B28" s="81" t="s">
        <v>208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</sheetData>
  <sheetProtection/>
  <mergeCells count="10">
    <mergeCell ref="A1:V1"/>
    <mergeCell ref="A2:V2"/>
    <mergeCell ref="B4:B6"/>
    <mergeCell ref="A4:A6"/>
    <mergeCell ref="C4:V4"/>
    <mergeCell ref="C5:F5"/>
    <mergeCell ref="G5:J5"/>
    <mergeCell ref="K5:N5"/>
    <mergeCell ref="O5:R5"/>
    <mergeCell ref="S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"/>
  <sheetViews>
    <sheetView zoomScaleSheetLayoutView="85" zoomScalePageLayoutView="0" workbookViewId="0" topLeftCell="A1">
      <selection activeCell="H6" sqref="H6"/>
    </sheetView>
  </sheetViews>
  <sheetFormatPr defaultColWidth="9.140625" defaultRowHeight="15"/>
  <cols>
    <col min="1" max="1" width="6.7109375" style="0" customWidth="1"/>
    <col min="2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66" t="s">
        <v>194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5" customFormat="1" ht="18.75" customHeight="1">
      <c r="A2" s="158" t="s">
        <v>226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0" customFormat="1" ht="77.25" customHeight="1">
      <c r="A4" s="65" t="s">
        <v>0</v>
      </c>
      <c r="B4" s="65" t="s">
        <v>77</v>
      </c>
      <c r="C4" s="65" t="s">
        <v>78</v>
      </c>
      <c r="D4" s="65" t="s">
        <v>79</v>
      </c>
      <c r="E4" s="65" t="s">
        <v>80</v>
      </c>
      <c r="F4" s="65" t="s">
        <v>81</v>
      </c>
      <c r="G4" s="65" t="s">
        <v>82</v>
      </c>
      <c r="H4" s="65" t="s">
        <v>83</v>
      </c>
      <c r="I4" s="65" t="s">
        <v>84</v>
      </c>
      <c r="J4" s="65" t="s">
        <v>85</v>
      </c>
      <c r="K4" s="65" t="s">
        <v>86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84" t="s">
        <v>250</v>
      </c>
      <c r="C6" s="11" t="s">
        <v>150</v>
      </c>
      <c r="D6" s="30" t="s">
        <v>227</v>
      </c>
      <c r="E6" s="30" t="s">
        <v>228</v>
      </c>
      <c r="F6" s="30" t="s">
        <v>225</v>
      </c>
      <c r="G6" s="11" t="s">
        <v>151</v>
      </c>
      <c r="H6" s="176">
        <v>5</v>
      </c>
      <c r="I6" s="11">
        <v>10</v>
      </c>
      <c r="J6" s="28" t="s">
        <v>152</v>
      </c>
      <c r="K6" s="67" t="s">
        <v>153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2"/>
  <sheetViews>
    <sheetView zoomScale="90" zoomScaleNormal="90" zoomScaleSheetLayoutView="100" zoomScalePageLayoutView="0" workbookViewId="0" topLeftCell="A1">
      <selection activeCell="C21" sqref="C21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156" t="s">
        <v>194</v>
      </c>
      <c r="B1" s="156"/>
      <c r="C1" s="156"/>
      <c r="D1" s="156"/>
    </row>
    <row r="2" spans="1:4" s="5" customFormat="1" ht="19.5" customHeight="1">
      <c r="A2" s="158" t="s">
        <v>229</v>
      </c>
      <c r="B2" s="158"/>
      <c r="C2" s="158"/>
      <c r="D2" s="158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87</v>
      </c>
      <c r="C4" s="11" t="s">
        <v>88</v>
      </c>
      <c r="D4" s="12"/>
    </row>
    <row r="5" spans="1:4" ht="39.75" customHeight="1">
      <c r="A5" s="163">
        <v>1</v>
      </c>
      <c r="B5" s="12" t="s">
        <v>89</v>
      </c>
      <c r="C5" s="157" t="s">
        <v>92</v>
      </c>
      <c r="D5" s="32" t="s">
        <v>230</v>
      </c>
    </row>
    <row r="6" spans="1:4" ht="33.75" customHeight="1">
      <c r="A6" s="163"/>
      <c r="B6" s="12" t="s">
        <v>90</v>
      </c>
      <c r="C6" s="157"/>
      <c r="D6" s="32" t="s">
        <v>230</v>
      </c>
    </row>
    <row r="7" spans="1:4" ht="39" customHeight="1">
      <c r="A7" s="163"/>
      <c r="B7" s="12" t="s">
        <v>91</v>
      </c>
      <c r="C7" s="157"/>
      <c r="D7" s="32" t="s">
        <v>230</v>
      </c>
    </row>
    <row r="8" spans="1:4" ht="42" customHeight="1">
      <c r="A8" s="2">
        <v>2</v>
      </c>
      <c r="B8" s="12" t="s">
        <v>93</v>
      </c>
      <c r="C8" s="11" t="s">
        <v>94</v>
      </c>
      <c r="D8" s="70">
        <v>20</v>
      </c>
    </row>
    <row r="9" spans="1:4" ht="36.75" customHeight="1">
      <c r="A9" s="2" t="s">
        <v>76</v>
      </c>
      <c r="B9" s="12" t="s">
        <v>95</v>
      </c>
      <c r="C9" s="11" t="s">
        <v>94</v>
      </c>
      <c r="D9" s="70"/>
    </row>
    <row r="10" spans="1:4" ht="50.25" customHeight="1">
      <c r="A10" s="2" t="s">
        <v>14</v>
      </c>
      <c r="B10" s="12" t="s">
        <v>96</v>
      </c>
      <c r="C10" s="11" t="s">
        <v>94</v>
      </c>
      <c r="D10" s="70"/>
    </row>
    <row r="11" spans="1:4" ht="51.75" customHeight="1">
      <c r="A11" s="2">
        <v>3</v>
      </c>
      <c r="B11" s="12" t="s">
        <v>97</v>
      </c>
      <c r="C11" s="11" t="s">
        <v>98</v>
      </c>
      <c r="D11" s="70">
        <v>5</v>
      </c>
    </row>
    <row r="12" spans="1:4" ht="51" customHeight="1">
      <c r="A12" s="2">
        <v>4</v>
      </c>
      <c r="B12" s="12" t="s">
        <v>99</v>
      </c>
      <c r="C12" s="11" t="s">
        <v>98</v>
      </c>
      <c r="D12" s="70">
        <v>10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11"/>
  <sheetViews>
    <sheetView tabSelected="1" zoomScale="90" zoomScaleNormal="90" zoomScaleSheetLayoutView="100" zoomScalePageLayoutView="0" workbookViewId="0" topLeftCell="A1">
      <selection activeCell="AA10" sqref="AA10:AB11"/>
    </sheetView>
  </sheetViews>
  <sheetFormatPr defaultColWidth="9.140625" defaultRowHeight="15"/>
  <cols>
    <col min="2" max="2" width="28.00390625" style="0" customWidth="1"/>
    <col min="4" max="13" width="0" style="0" hidden="1" customWidth="1"/>
  </cols>
  <sheetData>
    <row r="1" spans="1:28" s="5" customFormat="1" ht="35.25" customHeight="1">
      <c r="A1" s="104" t="s">
        <v>248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s="5" customFormat="1" ht="36" customHeight="1">
      <c r="A2" s="103" t="s">
        <v>156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="5" customFormat="1" ht="15"/>
    <row r="4" spans="1:28" ht="15.75">
      <c r="A4" s="105" t="s">
        <v>26</v>
      </c>
      <c r="B4" s="106" t="s">
        <v>27</v>
      </c>
      <c r="C4" s="106" t="s">
        <v>35</v>
      </c>
      <c r="D4" s="107" t="s">
        <v>33</v>
      </c>
      <c r="E4" s="107"/>
      <c r="F4" s="107"/>
      <c r="G4" s="107"/>
      <c r="H4" s="107"/>
      <c r="I4" s="107" t="s">
        <v>155</v>
      </c>
      <c r="J4" s="107"/>
      <c r="K4" s="107"/>
      <c r="L4" s="107"/>
      <c r="M4" s="107"/>
      <c r="N4" s="172" t="s">
        <v>251</v>
      </c>
      <c r="O4" s="173"/>
      <c r="P4" s="173"/>
      <c r="Q4" s="173"/>
      <c r="R4" s="174"/>
      <c r="S4" s="102" t="s">
        <v>252</v>
      </c>
      <c r="T4" s="102"/>
      <c r="U4" s="102"/>
      <c r="V4" s="102"/>
      <c r="W4" s="102"/>
      <c r="X4" s="102" t="s">
        <v>254</v>
      </c>
      <c r="Y4" s="102"/>
      <c r="Z4" s="102"/>
      <c r="AA4" s="102"/>
      <c r="AB4" s="102"/>
    </row>
    <row r="5" spans="1:28" ht="15.75">
      <c r="A5" s="105"/>
      <c r="B5" s="106"/>
      <c r="C5" s="106"/>
      <c r="D5" s="6" t="s">
        <v>56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</row>
    <row r="6" spans="1:28" ht="36" customHeight="1">
      <c r="A6" s="34">
        <v>1</v>
      </c>
      <c r="B6" s="8" t="s">
        <v>243</v>
      </c>
      <c r="C6" s="29" t="s">
        <v>160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</row>
    <row r="7" spans="1:28" ht="36" customHeight="1">
      <c r="A7" s="34">
        <f>1+A6</f>
        <v>2</v>
      </c>
      <c r="B7" s="10" t="s">
        <v>244</v>
      </c>
      <c r="C7" s="29" t="s">
        <v>160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</row>
    <row r="8" spans="1:28" ht="36" customHeight="1">
      <c r="A8" s="34">
        <f>1+A7</f>
        <v>3</v>
      </c>
      <c r="B8" s="10" t="s">
        <v>245</v>
      </c>
      <c r="C8" s="29" t="s">
        <v>160</v>
      </c>
      <c r="D8" s="23">
        <f>SUM(E8:H8)</f>
        <v>72</v>
      </c>
      <c r="E8" s="23">
        <v>0</v>
      </c>
      <c r="F8" s="23">
        <v>0</v>
      </c>
      <c r="G8" s="23">
        <v>32</v>
      </c>
      <c r="H8" s="23">
        <v>40</v>
      </c>
      <c r="I8" s="29">
        <f>SUM(J8:M8)</f>
        <v>72</v>
      </c>
      <c r="J8" s="29">
        <v>0</v>
      </c>
      <c r="K8" s="29">
        <v>0</v>
      </c>
      <c r="L8" s="29">
        <v>35</v>
      </c>
      <c r="M8" s="29">
        <v>37</v>
      </c>
      <c r="N8" s="29">
        <f>N10+N11</f>
        <v>72</v>
      </c>
      <c r="O8" s="29">
        <v>0</v>
      </c>
      <c r="P8" s="29">
        <v>0</v>
      </c>
      <c r="Q8" s="29">
        <f>Q10+Q11</f>
        <v>35</v>
      </c>
      <c r="R8" s="29">
        <f>R10+R11</f>
        <v>37</v>
      </c>
      <c r="S8" s="29">
        <f>S10+S11</f>
        <v>69</v>
      </c>
      <c r="T8" s="29">
        <v>0</v>
      </c>
      <c r="U8" s="29">
        <v>0</v>
      </c>
      <c r="V8" s="29">
        <f>V10+V11</f>
        <v>32</v>
      </c>
      <c r="W8" s="29">
        <f>W10+W11</f>
        <v>37</v>
      </c>
      <c r="X8" s="29">
        <f>X10+X11</f>
        <v>69</v>
      </c>
      <c r="Y8" s="29">
        <v>0</v>
      </c>
      <c r="Z8" s="29">
        <v>0</v>
      </c>
      <c r="AA8" s="29">
        <f>AA10+AA11</f>
        <v>32</v>
      </c>
      <c r="AB8" s="29">
        <f>AB10+AB11</f>
        <v>37</v>
      </c>
    </row>
    <row r="9" spans="1:28" s="14" customFormat="1" ht="15.75">
      <c r="A9" s="35"/>
      <c r="B9" s="9" t="s">
        <v>157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4" customFormat="1" ht="15.75">
      <c r="A10" s="34" t="s">
        <v>17</v>
      </c>
      <c r="B10" s="9" t="s">
        <v>158</v>
      </c>
      <c r="C10" s="29" t="s">
        <v>160</v>
      </c>
      <c r="D10" s="29">
        <f>SUM(E10:H10)</f>
        <v>3</v>
      </c>
      <c r="E10" s="29">
        <v>0</v>
      </c>
      <c r="F10" s="29">
        <v>0</v>
      </c>
      <c r="G10" s="29">
        <v>2</v>
      </c>
      <c r="H10" s="29">
        <v>1</v>
      </c>
      <c r="I10" s="29">
        <f>SUM(J10:M10)</f>
        <v>3</v>
      </c>
      <c r="J10" s="29">
        <v>0</v>
      </c>
      <c r="K10" s="29">
        <v>0</v>
      </c>
      <c r="L10" s="29">
        <v>2</v>
      </c>
      <c r="M10" s="29">
        <v>1</v>
      </c>
      <c r="N10" s="22">
        <f>SUM(O10:R10)</f>
        <v>3</v>
      </c>
      <c r="O10" s="22">
        <v>0</v>
      </c>
      <c r="P10" s="22">
        <v>0</v>
      </c>
      <c r="Q10" s="22">
        <v>2</v>
      </c>
      <c r="R10" s="22">
        <v>1</v>
      </c>
      <c r="S10" s="22">
        <f>SUM(T10:W10)</f>
        <v>3</v>
      </c>
      <c r="T10" s="22">
        <v>0</v>
      </c>
      <c r="U10" s="22">
        <v>0</v>
      </c>
      <c r="V10" s="22">
        <v>2</v>
      </c>
      <c r="W10" s="22">
        <v>1</v>
      </c>
      <c r="X10" s="22">
        <f>SUM(Y10:AB10)</f>
        <v>3</v>
      </c>
      <c r="Y10" s="22">
        <v>0</v>
      </c>
      <c r="Z10" s="22">
        <v>0</v>
      </c>
      <c r="AA10" s="175">
        <v>2</v>
      </c>
      <c r="AB10" s="175">
        <v>1</v>
      </c>
    </row>
    <row r="11" spans="1:28" s="14" customFormat="1" ht="15.75">
      <c r="A11" s="34" t="s">
        <v>18</v>
      </c>
      <c r="B11" s="9" t="s">
        <v>159</v>
      </c>
      <c r="C11" s="29" t="s">
        <v>160</v>
      </c>
      <c r="D11" s="29">
        <f>SUM(E11:H11)</f>
        <v>69</v>
      </c>
      <c r="E11" s="29">
        <v>0</v>
      </c>
      <c r="F11" s="29">
        <v>0</v>
      </c>
      <c r="G11" s="29">
        <f>G8-G10</f>
        <v>30</v>
      </c>
      <c r="H11" s="29">
        <f>H8-H10</f>
        <v>39</v>
      </c>
      <c r="I11" s="29">
        <f>SUM(J11:M11)</f>
        <v>69</v>
      </c>
      <c r="J11" s="29">
        <v>0</v>
      </c>
      <c r="K11" s="29">
        <v>0</v>
      </c>
      <c r="L11" s="29">
        <f>L8-L10</f>
        <v>33</v>
      </c>
      <c r="M11" s="29">
        <f>M8-M10</f>
        <v>36</v>
      </c>
      <c r="N11" s="22">
        <v>69</v>
      </c>
      <c r="O11" s="22">
        <v>0</v>
      </c>
      <c r="P11" s="22">
        <v>0</v>
      </c>
      <c r="Q11" s="22">
        <v>33</v>
      </c>
      <c r="R11" s="22">
        <v>36</v>
      </c>
      <c r="S11" s="22">
        <v>66</v>
      </c>
      <c r="T11" s="22">
        <v>0</v>
      </c>
      <c r="U11" s="22">
        <v>0</v>
      </c>
      <c r="V11" s="22">
        <v>30</v>
      </c>
      <c r="W11" s="22">
        <v>36</v>
      </c>
      <c r="X11" s="22">
        <v>66</v>
      </c>
      <c r="Y11" s="22">
        <v>0</v>
      </c>
      <c r="Z11" s="22">
        <v>0</v>
      </c>
      <c r="AA11" s="175">
        <v>30</v>
      </c>
      <c r="AB11" s="175">
        <v>36</v>
      </c>
    </row>
  </sheetData>
  <sheetProtection/>
  <mergeCells count="10">
    <mergeCell ref="X4:AB4"/>
    <mergeCell ref="A2:AB2"/>
    <mergeCell ref="A1:AB1"/>
    <mergeCell ref="S4:W4"/>
    <mergeCell ref="N4:R4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"/>
  <sheetViews>
    <sheetView zoomScale="90" zoomScaleNormal="90" zoomScaleSheetLayoutView="115" zoomScalePageLayoutView="0" workbookViewId="0" topLeftCell="A1">
      <selection activeCell="L7" sqref="L7:M7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7" width="13.57421875" style="5" hidden="1" customWidth="1"/>
    <col min="8" max="8" width="15.8515625" style="5" customWidth="1"/>
    <col min="9" max="9" width="15.57421875" style="5" customWidth="1"/>
    <col min="10" max="10" width="15.8515625" style="5" customWidth="1"/>
    <col min="11" max="11" width="14.28125" style="5" customWidth="1"/>
    <col min="12" max="13" width="13.8515625" style="5" customWidth="1"/>
    <col min="14" max="16384" width="9.140625" style="5" customWidth="1"/>
  </cols>
  <sheetData>
    <row r="1" spans="1:13" ht="33.75" customHeight="1">
      <c r="A1" s="104" t="s">
        <v>248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32.25" customHeight="1">
      <c r="A2" s="103" t="s">
        <v>161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3" ht="15.75">
      <c r="A4" s="105" t="s">
        <v>26</v>
      </c>
      <c r="B4" s="106" t="s">
        <v>27</v>
      </c>
      <c r="C4" s="106" t="s">
        <v>35</v>
      </c>
      <c r="D4" s="109">
        <v>2014</v>
      </c>
      <c r="E4" s="110"/>
      <c r="F4" s="107">
        <v>2015</v>
      </c>
      <c r="G4" s="107"/>
      <c r="H4" s="109">
        <v>2020</v>
      </c>
      <c r="I4" s="110"/>
      <c r="J4" s="108">
        <v>2021</v>
      </c>
      <c r="K4" s="108"/>
      <c r="L4" s="108">
        <v>2022</v>
      </c>
      <c r="M4" s="108"/>
    </row>
    <row r="5" spans="1:13" ht="15.75">
      <c r="A5" s="105"/>
      <c r="B5" s="106"/>
      <c r="C5" s="106"/>
      <c r="D5" s="6" t="s">
        <v>36</v>
      </c>
      <c r="E5" s="6" t="s">
        <v>37</v>
      </c>
      <c r="F5" s="6" t="s">
        <v>36</v>
      </c>
      <c r="G5" s="6" t="s">
        <v>37</v>
      </c>
      <c r="H5" s="6" t="s">
        <v>36</v>
      </c>
      <c r="I5" s="6" t="s">
        <v>37</v>
      </c>
      <c r="J5" s="6" t="s">
        <v>36</v>
      </c>
      <c r="K5" s="6" t="s">
        <v>37</v>
      </c>
      <c r="L5" s="6" t="s">
        <v>36</v>
      </c>
      <c r="M5" s="6" t="s">
        <v>37</v>
      </c>
    </row>
    <row r="6" spans="1:13" ht="30" customHeight="1">
      <c r="A6" s="7">
        <v>1</v>
      </c>
      <c r="B6" s="8" t="s">
        <v>246</v>
      </c>
      <c r="C6" s="7" t="s">
        <v>34</v>
      </c>
      <c r="D6" s="23">
        <f>'1.1'!D11</f>
        <v>69</v>
      </c>
      <c r="E6" s="23">
        <f>'1.1'!D10</f>
        <v>3</v>
      </c>
      <c r="F6" s="23">
        <f>'1.1'!I11</f>
        <v>69</v>
      </c>
      <c r="G6" s="23">
        <f>'1.1'!I10</f>
        <v>3</v>
      </c>
      <c r="H6" s="29">
        <v>72</v>
      </c>
      <c r="I6" s="29">
        <v>3</v>
      </c>
      <c r="J6" s="29">
        <v>75</v>
      </c>
      <c r="K6" s="29">
        <v>3</v>
      </c>
      <c r="L6" s="29">
        <f>L7</f>
        <v>75</v>
      </c>
      <c r="M6" s="29">
        <f>M7</f>
        <v>3</v>
      </c>
    </row>
    <row r="7" spans="1:13" ht="47.25" customHeight="1">
      <c r="A7" s="7">
        <f>1+A6</f>
        <v>2</v>
      </c>
      <c r="B7" s="10" t="s">
        <v>247</v>
      </c>
      <c r="C7" s="7" t="s">
        <v>34</v>
      </c>
      <c r="D7" s="23">
        <f>D6</f>
        <v>69</v>
      </c>
      <c r="E7" s="23">
        <f>E6</f>
        <v>3</v>
      </c>
      <c r="F7" s="23">
        <f>F6</f>
        <v>69</v>
      </c>
      <c r="G7" s="23">
        <f>G6</f>
        <v>3</v>
      </c>
      <c r="H7" s="29">
        <v>72</v>
      </c>
      <c r="I7" s="29">
        <v>3</v>
      </c>
      <c r="J7" s="29">
        <v>75</v>
      </c>
      <c r="K7" s="29">
        <v>3</v>
      </c>
      <c r="L7" s="175">
        <v>75</v>
      </c>
      <c r="M7" s="175">
        <v>3</v>
      </c>
    </row>
  </sheetData>
  <sheetProtection/>
  <mergeCells count="10">
    <mergeCell ref="L4:M4"/>
    <mergeCell ref="A2:M2"/>
    <mergeCell ref="A1:M1"/>
    <mergeCell ref="J4:K4"/>
    <mergeCell ref="H4:I4"/>
    <mergeCell ref="A4:A5"/>
    <mergeCell ref="B4:B5"/>
    <mergeCell ref="C4:C5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="90" zoomScaleNormal="90" zoomScaleSheetLayoutView="100" zoomScalePageLayoutView="0" workbookViewId="0" topLeftCell="A1">
      <selection activeCell="D28" sqref="D28"/>
    </sheetView>
  </sheetViews>
  <sheetFormatPr defaultColWidth="10.8515625" defaultRowHeight="15"/>
  <cols>
    <col min="1" max="1" width="9.140625" style="50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135" width="9.140625" style="5" customWidth="1"/>
    <col min="136" max="136" width="13.140625" style="5" customWidth="1"/>
    <col min="137" max="137" width="12.421875" style="5" customWidth="1"/>
    <col min="138" max="16384" width="10.8515625" style="5" customWidth="1"/>
  </cols>
  <sheetData>
    <row r="1" spans="1:7" ht="47.25" customHeight="1">
      <c r="A1" s="104" t="s">
        <v>248</v>
      </c>
      <c r="B1" s="104"/>
      <c r="C1" s="104"/>
      <c r="D1" s="104"/>
      <c r="E1" s="104"/>
      <c r="F1" s="104"/>
      <c r="G1" s="104"/>
    </row>
    <row r="2" spans="1:7" ht="50.25" customHeight="1">
      <c r="A2" s="113" t="s">
        <v>162</v>
      </c>
      <c r="B2" s="113"/>
      <c r="C2" s="113"/>
      <c r="D2" s="113"/>
      <c r="E2" s="113"/>
      <c r="F2" s="113"/>
      <c r="G2" s="113"/>
    </row>
    <row r="3" spans="1:5" ht="15">
      <c r="A3" s="47"/>
      <c r="B3" s="18"/>
      <c r="C3" s="19"/>
      <c r="D3" s="19"/>
      <c r="E3" s="19"/>
    </row>
    <row r="4" spans="1:7" ht="15" customHeight="1">
      <c r="A4" s="114" t="s">
        <v>164</v>
      </c>
      <c r="B4" s="117" t="s">
        <v>105</v>
      </c>
      <c r="C4" s="117" t="s">
        <v>106</v>
      </c>
      <c r="D4" s="120" t="s">
        <v>107</v>
      </c>
      <c r="E4" s="125" t="s">
        <v>108</v>
      </c>
      <c r="F4" s="112" t="s">
        <v>109</v>
      </c>
      <c r="G4" s="112" t="s">
        <v>110</v>
      </c>
    </row>
    <row r="5" spans="1:7" ht="60.75" customHeight="1">
      <c r="A5" s="115"/>
      <c r="B5" s="118"/>
      <c r="C5" s="118"/>
      <c r="D5" s="121"/>
      <c r="E5" s="125"/>
      <c r="F5" s="112"/>
      <c r="G5" s="112"/>
    </row>
    <row r="6" spans="1:7" ht="15" customHeight="1" hidden="1">
      <c r="A6" s="115"/>
      <c r="B6" s="118"/>
      <c r="C6" s="118"/>
      <c r="D6" s="121"/>
      <c r="E6" s="125"/>
      <c r="F6" s="112"/>
      <c r="G6" s="112"/>
    </row>
    <row r="7" spans="1:7" ht="15.75">
      <c r="A7" s="116"/>
      <c r="B7" s="119"/>
      <c r="C7" s="119"/>
      <c r="D7" s="122"/>
      <c r="E7" s="75" t="s">
        <v>111</v>
      </c>
      <c r="F7" s="75" t="s">
        <v>112</v>
      </c>
      <c r="G7" s="75" t="s">
        <v>113</v>
      </c>
    </row>
    <row r="8" spans="1:7" s="46" customFormat="1" ht="16.5" customHeight="1">
      <c r="A8" s="48">
        <v>1</v>
      </c>
      <c r="B8" s="45">
        <f>+A8+1</f>
        <v>2</v>
      </c>
      <c r="C8" s="45">
        <f>+B8+1</f>
        <v>3</v>
      </c>
      <c r="D8" s="45">
        <f>+C8+1</f>
        <v>4</v>
      </c>
      <c r="E8" s="45">
        <f>+D8+1</f>
        <v>5</v>
      </c>
      <c r="F8" s="45">
        <f>+E8+1</f>
        <v>6</v>
      </c>
      <c r="G8" s="45" t="s">
        <v>114</v>
      </c>
    </row>
    <row r="9" spans="1:7" ht="15.75">
      <c r="A9" s="124" t="s">
        <v>115</v>
      </c>
      <c r="B9" s="126" t="s">
        <v>167</v>
      </c>
      <c r="C9" s="126">
        <v>1</v>
      </c>
      <c r="D9" s="51" t="s">
        <v>119</v>
      </c>
      <c r="E9" s="38">
        <v>400</v>
      </c>
      <c r="F9" s="39"/>
      <c r="G9" s="39">
        <v>0</v>
      </c>
    </row>
    <row r="10" spans="1:7" ht="15.75">
      <c r="A10" s="124"/>
      <c r="B10" s="126"/>
      <c r="C10" s="126"/>
      <c r="D10" s="51" t="s">
        <v>120</v>
      </c>
      <c r="E10" s="38">
        <v>300</v>
      </c>
      <c r="F10" s="39"/>
      <c r="G10" s="39">
        <v>0</v>
      </c>
    </row>
    <row r="11" spans="1:7" ht="15.75">
      <c r="A11" s="124"/>
      <c r="B11" s="126" t="s">
        <v>168</v>
      </c>
      <c r="C11" s="126" t="s">
        <v>169</v>
      </c>
      <c r="D11" s="51" t="s">
        <v>119</v>
      </c>
      <c r="E11" s="38">
        <v>230</v>
      </c>
      <c r="F11" s="39"/>
      <c r="G11" s="39">
        <v>0</v>
      </c>
    </row>
    <row r="12" spans="1:7" ht="15.75">
      <c r="A12" s="124"/>
      <c r="B12" s="126"/>
      <c r="C12" s="126"/>
      <c r="D12" s="51" t="s">
        <v>120</v>
      </c>
      <c r="E12" s="38">
        <v>170</v>
      </c>
      <c r="F12" s="39"/>
      <c r="G12" s="39">
        <v>0</v>
      </c>
    </row>
    <row r="13" spans="1:7" ht="15.75">
      <c r="A13" s="124"/>
      <c r="B13" s="126"/>
      <c r="C13" s="126" t="s">
        <v>170</v>
      </c>
      <c r="D13" s="51" t="s">
        <v>119</v>
      </c>
      <c r="E13" s="38">
        <v>290</v>
      </c>
      <c r="F13" s="39"/>
      <c r="G13" s="39">
        <v>0</v>
      </c>
    </row>
    <row r="14" spans="1:7" ht="15.75">
      <c r="A14" s="124"/>
      <c r="B14" s="126"/>
      <c r="C14" s="126"/>
      <c r="D14" s="51" t="s">
        <v>120</v>
      </c>
      <c r="E14" s="38">
        <v>210</v>
      </c>
      <c r="F14" s="39"/>
      <c r="G14" s="39">
        <v>0</v>
      </c>
    </row>
    <row r="15" spans="1:7" ht="15.75">
      <c r="A15" s="124"/>
      <c r="B15" s="123">
        <v>220</v>
      </c>
      <c r="C15" s="123">
        <v>1</v>
      </c>
      <c r="D15" s="51" t="s">
        <v>117</v>
      </c>
      <c r="E15" s="40">
        <v>260</v>
      </c>
      <c r="F15" s="39"/>
      <c r="G15" s="39">
        <v>0</v>
      </c>
    </row>
    <row r="16" spans="1:7" ht="15.75">
      <c r="A16" s="124"/>
      <c r="B16" s="123"/>
      <c r="C16" s="123"/>
      <c r="D16" s="51" t="s">
        <v>119</v>
      </c>
      <c r="E16" s="40">
        <v>210</v>
      </c>
      <c r="F16" s="39"/>
      <c r="G16" s="39">
        <v>0</v>
      </c>
    </row>
    <row r="17" spans="1:7" ht="15.75">
      <c r="A17" s="124"/>
      <c r="B17" s="123"/>
      <c r="C17" s="123"/>
      <c r="D17" s="51" t="s">
        <v>120</v>
      </c>
      <c r="E17" s="40">
        <v>140</v>
      </c>
      <c r="F17" s="39"/>
      <c r="G17" s="39">
        <v>0</v>
      </c>
    </row>
    <row r="18" spans="1:7" ht="15.75">
      <c r="A18" s="124"/>
      <c r="B18" s="123"/>
      <c r="C18" s="123">
        <v>2</v>
      </c>
      <c r="D18" s="51" t="s">
        <v>119</v>
      </c>
      <c r="E18" s="40">
        <v>270</v>
      </c>
      <c r="F18" s="39"/>
      <c r="G18" s="39">
        <v>0</v>
      </c>
    </row>
    <row r="19" spans="1:7" ht="15.75">
      <c r="A19" s="124"/>
      <c r="B19" s="123"/>
      <c r="C19" s="123"/>
      <c r="D19" s="51" t="s">
        <v>120</v>
      </c>
      <c r="E19" s="40">
        <v>180</v>
      </c>
      <c r="F19" s="39"/>
      <c r="G19" s="39">
        <v>0</v>
      </c>
    </row>
    <row r="20" spans="1:7" ht="15.75">
      <c r="A20" s="124"/>
      <c r="B20" s="123" t="s">
        <v>116</v>
      </c>
      <c r="C20" s="123">
        <v>1</v>
      </c>
      <c r="D20" s="51" t="s">
        <v>117</v>
      </c>
      <c r="E20" s="40">
        <v>180</v>
      </c>
      <c r="F20" s="39"/>
      <c r="G20" s="39">
        <v>0</v>
      </c>
    </row>
    <row r="21" spans="1:7" ht="15.75">
      <c r="A21" s="124"/>
      <c r="B21" s="123"/>
      <c r="C21" s="123"/>
      <c r="D21" s="51" t="s">
        <v>119</v>
      </c>
      <c r="E21" s="40">
        <v>160</v>
      </c>
      <c r="F21" s="39"/>
      <c r="G21" s="39">
        <v>0</v>
      </c>
    </row>
    <row r="22" spans="1:7" ht="15.75">
      <c r="A22" s="124"/>
      <c r="B22" s="123"/>
      <c r="C22" s="123"/>
      <c r="D22" s="51" t="s">
        <v>120</v>
      </c>
      <c r="E22" s="40">
        <v>130</v>
      </c>
      <c r="F22" s="39"/>
      <c r="G22" s="39">
        <v>0</v>
      </c>
    </row>
    <row r="23" spans="1:7" ht="15.75">
      <c r="A23" s="124"/>
      <c r="B23" s="123"/>
      <c r="C23" s="123">
        <v>2</v>
      </c>
      <c r="D23" s="51" t="s">
        <v>119</v>
      </c>
      <c r="E23" s="40">
        <v>190</v>
      </c>
      <c r="F23" s="39"/>
      <c r="G23" s="39">
        <v>0</v>
      </c>
    </row>
    <row r="24" spans="1:7" ht="15.75">
      <c r="A24" s="124"/>
      <c r="B24" s="123"/>
      <c r="C24" s="123"/>
      <c r="D24" s="51" t="s">
        <v>120</v>
      </c>
      <c r="E24" s="40">
        <v>160</v>
      </c>
      <c r="F24" s="39"/>
      <c r="G24" s="39">
        <v>0</v>
      </c>
    </row>
    <row r="25" spans="1:7" ht="15.75">
      <c r="A25" s="124" t="s">
        <v>121</v>
      </c>
      <c r="B25" s="37">
        <v>220</v>
      </c>
      <c r="C25" s="37" t="s">
        <v>118</v>
      </c>
      <c r="D25" s="51" t="s">
        <v>118</v>
      </c>
      <c r="E25" s="40">
        <v>3000</v>
      </c>
      <c r="F25" s="39"/>
      <c r="G25" s="39">
        <v>0</v>
      </c>
    </row>
    <row r="26" spans="1:7" ht="15.75">
      <c r="A26" s="124"/>
      <c r="B26" s="37">
        <v>110</v>
      </c>
      <c r="C26" s="37" t="s">
        <v>118</v>
      </c>
      <c r="D26" s="51" t="s">
        <v>118</v>
      </c>
      <c r="E26" s="40">
        <v>2300</v>
      </c>
      <c r="F26" s="39"/>
      <c r="G26" s="39">
        <v>0</v>
      </c>
    </row>
    <row r="27" spans="1:7" ht="15.75">
      <c r="A27" s="49" t="s">
        <v>122</v>
      </c>
      <c r="B27" s="37"/>
      <c r="C27" s="37"/>
      <c r="D27" s="51"/>
      <c r="E27" s="41"/>
      <c r="F27" s="42">
        <v>0</v>
      </c>
      <c r="G27" s="43">
        <v>0</v>
      </c>
    </row>
    <row r="28" spans="1:7" ht="15.75">
      <c r="A28" s="124" t="s">
        <v>115</v>
      </c>
      <c r="B28" s="123">
        <v>35</v>
      </c>
      <c r="C28" s="123">
        <v>1</v>
      </c>
      <c r="D28" s="51" t="s">
        <v>117</v>
      </c>
      <c r="E28" s="40">
        <v>170</v>
      </c>
      <c r="F28" s="39"/>
      <c r="G28" s="39">
        <v>0</v>
      </c>
    </row>
    <row r="29" spans="1:7" ht="15.75">
      <c r="A29" s="124"/>
      <c r="B29" s="123"/>
      <c r="C29" s="123"/>
      <c r="D29" s="51" t="s">
        <v>119</v>
      </c>
      <c r="E29" s="40">
        <v>140</v>
      </c>
      <c r="F29" s="39"/>
      <c r="G29" s="39">
        <v>0</v>
      </c>
    </row>
    <row r="30" spans="1:7" ht="15.75">
      <c r="A30" s="124"/>
      <c r="B30" s="123"/>
      <c r="C30" s="123"/>
      <c r="D30" s="51" t="s">
        <v>120</v>
      </c>
      <c r="E30" s="40">
        <v>120</v>
      </c>
      <c r="F30" s="39"/>
      <c r="G30" s="39">
        <v>0</v>
      </c>
    </row>
    <row r="31" spans="1:7" ht="15.75">
      <c r="A31" s="124"/>
      <c r="B31" s="123"/>
      <c r="C31" s="123">
        <v>2</v>
      </c>
      <c r="D31" s="51" t="s">
        <v>119</v>
      </c>
      <c r="E31" s="40">
        <v>180</v>
      </c>
      <c r="F31" s="39"/>
      <c r="G31" s="39">
        <v>0</v>
      </c>
    </row>
    <row r="32" spans="1:7" ht="15.75">
      <c r="A32" s="124"/>
      <c r="B32" s="123"/>
      <c r="C32" s="123"/>
      <c r="D32" s="51" t="s">
        <v>120</v>
      </c>
      <c r="E32" s="40">
        <v>150</v>
      </c>
      <c r="F32" s="39"/>
      <c r="G32" s="39">
        <v>0</v>
      </c>
    </row>
    <row r="33" spans="1:7" ht="15.75">
      <c r="A33" s="124"/>
      <c r="B33" s="123" t="s">
        <v>123</v>
      </c>
      <c r="C33" s="123" t="s">
        <v>118</v>
      </c>
      <c r="D33" s="51" t="s">
        <v>117</v>
      </c>
      <c r="E33" s="40">
        <v>160</v>
      </c>
      <c r="F33" s="39"/>
      <c r="G33" s="39">
        <v>0</v>
      </c>
    </row>
    <row r="34" spans="1:7" ht="38.25">
      <c r="A34" s="124"/>
      <c r="B34" s="123"/>
      <c r="C34" s="123"/>
      <c r="D34" s="51" t="s">
        <v>124</v>
      </c>
      <c r="E34" s="40">
        <v>140</v>
      </c>
      <c r="F34" s="39"/>
      <c r="G34" s="39">
        <v>0</v>
      </c>
    </row>
    <row r="35" spans="1:7" ht="25.5">
      <c r="A35" s="124"/>
      <c r="B35" s="123"/>
      <c r="C35" s="123"/>
      <c r="D35" s="51" t="s">
        <v>125</v>
      </c>
      <c r="E35" s="40">
        <v>110</v>
      </c>
      <c r="F35" s="39">
        <v>51.65</v>
      </c>
      <c r="G35" s="39">
        <f>E35*F35/100</f>
        <v>56.815</v>
      </c>
    </row>
    <row r="36" spans="1:7" ht="15.75">
      <c r="A36" s="124" t="s">
        <v>121</v>
      </c>
      <c r="B36" s="37" t="s">
        <v>171</v>
      </c>
      <c r="C36" s="37" t="s">
        <v>118</v>
      </c>
      <c r="D36" s="51" t="s">
        <v>118</v>
      </c>
      <c r="E36" s="40">
        <v>470</v>
      </c>
      <c r="F36" s="39"/>
      <c r="G36" s="39">
        <v>0</v>
      </c>
    </row>
    <row r="37" spans="1:7" ht="15.75">
      <c r="A37" s="124"/>
      <c r="B37" s="37" t="s">
        <v>172</v>
      </c>
      <c r="C37" s="37" t="s">
        <v>118</v>
      </c>
      <c r="D37" s="51" t="s">
        <v>118</v>
      </c>
      <c r="E37" s="40">
        <v>350</v>
      </c>
      <c r="F37" s="39">
        <v>18.98</v>
      </c>
      <c r="G37" s="39">
        <f>E37*F37/100</f>
        <v>66.43</v>
      </c>
    </row>
    <row r="38" spans="1:7" ht="15.75">
      <c r="A38" s="49" t="s">
        <v>173</v>
      </c>
      <c r="B38" s="37"/>
      <c r="C38" s="37"/>
      <c r="D38" s="51"/>
      <c r="E38" s="41"/>
      <c r="F38" s="42">
        <v>0</v>
      </c>
      <c r="G38" s="43">
        <v>0</v>
      </c>
    </row>
    <row r="39" spans="1:7" ht="15.75">
      <c r="A39" s="49" t="s">
        <v>174</v>
      </c>
      <c r="B39" s="37"/>
      <c r="C39" s="37"/>
      <c r="D39" s="51"/>
      <c r="E39" s="41"/>
      <c r="F39" s="42">
        <v>70.63</v>
      </c>
      <c r="G39" s="43">
        <f>G35+G37</f>
        <v>123.245</v>
      </c>
    </row>
    <row r="40" spans="1:7" ht="15.75">
      <c r="A40" s="124" t="s">
        <v>115</v>
      </c>
      <c r="B40" s="123" t="s">
        <v>127</v>
      </c>
      <c r="C40" s="123" t="s">
        <v>118</v>
      </c>
      <c r="D40" s="51" t="s">
        <v>117</v>
      </c>
      <c r="E40" s="40">
        <v>260</v>
      </c>
      <c r="F40" s="39"/>
      <c r="G40" s="39">
        <v>0</v>
      </c>
    </row>
    <row r="41" spans="1:7" ht="38.25">
      <c r="A41" s="124"/>
      <c r="B41" s="123"/>
      <c r="C41" s="123"/>
      <c r="D41" s="51" t="s">
        <v>124</v>
      </c>
      <c r="E41" s="40">
        <v>220</v>
      </c>
      <c r="F41" s="39"/>
      <c r="G41" s="39">
        <v>0</v>
      </c>
    </row>
    <row r="42" spans="1:7" ht="25.5">
      <c r="A42" s="124"/>
      <c r="B42" s="123"/>
      <c r="C42" s="123"/>
      <c r="D42" s="51" t="s">
        <v>125</v>
      </c>
      <c r="E42" s="40">
        <v>150</v>
      </c>
      <c r="F42" s="39">
        <v>9.76</v>
      </c>
      <c r="G42" s="39">
        <v>14.64</v>
      </c>
    </row>
    <row r="43" spans="1:7" ht="15.75">
      <c r="A43" s="49" t="s">
        <v>121</v>
      </c>
      <c r="B43" s="37" t="s">
        <v>128</v>
      </c>
      <c r="C43" s="37" t="s">
        <v>118</v>
      </c>
      <c r="D43" s="51" t="s">
        <v>118</v>
      </c>
      <c r="E43" s="40">
        <v>270</v>
      </c>
      <c r="F43" s="39"/>
      <c r="G43" s="39">
        <v>0</v>
      </c>
    </row>
    <row r="44" spans="1:7" ht="15.75">
      <c r="A44" s="49" t="s">
        <v>129</v>
      </c>
      <c r="B44" s="37"/>
      <c r="C44" s="37"/>
      <c r="D44" s="51"/>
      <c r="E44" s="41"/>
      <c r="F44" s="42">
        <v>9.76</v>
      </c>
      <c r="G44" s="43">
        <v>14.64</v>
      </c>
    </row>
    <row r="45" spans="1:7" ht="15.75">
      <c r="A45" s="111" t="s">
        <v>149</v>
      </c>
      <c r="B45" s="111"/>
      <c r="C45" s="94" t="s">
        <v>56</v>
      </c>
      <c r="D45" s="95"/>
      <c r="E45" s="96"/>
      <c r="F45" s="94">
        <v>80.39</v>
      </c>
      <c r="G45" s="97">
        <f>G39+G44</f>
        <v>137.885</v>
      </c>
    </row>
    <row r="46" spans="1:7" ht="15.75">
      <c r="A46" s="111"/>
      <c r="B46" s="111"/>
      <c r="C46" s="39" t="s">
        <v>29</v>
      </c>
      <c r="D46" s="52"/>
      <c r="E46" s="44"/>
      <c r="F46" s="39">
        <v>0</v>
      </c>
      <c r="G46" s="43">
        <v>0</v>
      </c>
    </row>
    <row r="47" spans="1:7" ht="15.75">
      <c r="A47" s="111"/>
      <c r="B47" s="111"/>
      <c r="C47" s="39" t="s">
        <v>175</v>
      </c>
      <c r="D47" s="52"/>
      <c r="E47" s="44"/>
      <c r="F47" s="39">
        <v>0</v>
      </c>
      <c r="G47" s="43">
        <v>0</v>
      </c>
    </row>
    <row r="48" spans="1:7" ht="15.75">
      <c r="A48" s="111"/>
      <c r="B48" s="111"/>
      <c r="C48" s="39" t="s">
        <v>176</v>
      </c>
      <c r="D48" s="52"/>
      <c r="E48" s="44"/>
      <c r="F48" s="39">
        <v>70.63</v>
      </c>
      <c r="G48" s="43">
        <f>G39</f>
        <v>123.245</v>
      </c>
    </row>
    <row r="49" spans="1:7" ht="15.75">
      <c r="A49" s="111"/>
      <c r="B49" s="111"/>
      <c r="C49" s="39" t="s">
        <v>32</v>
      </c>
      <c r="D49" s="52"/>
      <c r="E49" s="44"/>
      <c r="F49" s="39">
        <v>9.76</v>
      </c>
      <c r="G49" s="43">
        <v>14.64</v>
      </c>
    </row>
  </sheetData>
  <sheetProtection/>
  <mergeCells count="33">
    <mergeCell ref="A25:A26"/>
    <mergeCell ref="E4:E6"/>
    <mergeCell ref="A9:A24"/>
    <mergeCell ref="B9:B10"/>
    <mergeCell ref="C9:C10"/>
    <mergeCell ref="B11:B14"/>
    <mergeCell ref="C11:C12"/>
    <mergeCell ref="C13:C14"/>
    <mergeCell ref="C15:C17"/>
    <mergeCell ref="B15:B19"/>
    <mergeCell ref="C18:C19"/>
    <mergeCell ref="C31:C32"/>
    <mergeCell ref="B33:B35"/>
    <mergeCell ref="C33:C35"/>
    <mergeCell ref="B20:B24"/>
    <mergeCell ref="C20:C22"/>
    <mergeCell ref="C23:C24"/>
    <mergeCell ref="A36:A37"/>
    <mergeCell ref="A40:A42"/>
    <mergeCell ref="B40:B42"/>
    <mergeCell ref="C40:C42"/>
    <mergeCell ref="A28:A35"/>
    <mergeCell ref="B28:B32"/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</mergeCells>
  <dataValidations count="2">
    <dataValidation type="decimal" allowBlank="1" showInputMessage="1" showErrorMessage="1" errorTitle="Внимание" error="Допускается ввод только действительных чисел!" sqref="G40:G43 G28:G37 G9:G26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F46:F49 F15:F4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"/>
  <sheetViews>
    <sheetView zoomScaleSheetLayoutView="85" zoomScalePageLayoutView="0" workbookViewId="0" topLeftCell="A38">
      <selection activeCell="J73" sqref="J73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51.75" customHeight="1">
      <c r="A1" s="104" t="s">
        <v>248</v>
      </c>
      <c r="B1" s="104"/>
      <c r="C1" s="104"/>
      <c r="D1" s="104"/>
      <c r="E1" s="104"/>
      <c r="F1" s="104"/>
      <c r="G1" s="104"/>
    </row>
    <row r="2" spans="1:7" ht="60" customHeight="1">
      <c r="A2" s="143" t="s">
        <v>163</v>
      </c>
      <c r="B2" s="143"/>
      <c r="C2" s="143"/>
      <c r="D2" s="143"/>
      <c r="E2" s="143"/>
      <c r="F2" s="143"/>
      <c r="G2" s="143"/>
    </row>
    <row r="3" spans="1:4" ht="15.75">
      <c r="A3" s="21"/>
      <c r="B3" s="21"/>
      <c r="C3" s="21"/>
      <c r="D3" s="21"/>
    </row>
    <row r="4" spans="1:7" ht="15" customHeight="1" hidden="1">
      <c r="A4" s="142" t="s">
        <v>26</v>
      </c>
      <c r="B4" s="142" t="s">
        <v>87</v>
      </c>
      <c r="C4" s="142" t="s">
        <v>88</v>
      </c>
      <c r="D4" s="142" t="s">
        <v>105</v>
      </c>
      <c r="E4" s="141" t="s">
        <v>238</v>
      </c>
      <c r="F4" s="141"/>
      <c r="G4" s="141"/>
    </row>
    <row r="5" spans="1:7" ht="75">
      <c r="A5" s="142"/>
      <c r="B5" s="142"/>
      <c r="C5" s="142"/>
      <c r="D5" s="142"/>
      <c r="E5" s="55" t="s">
        <v>130</v>
      </c>
      <c r="F5" s="55" t="s">
        <v>131</v>
      </c>
      <c r="G5" s="55" t="s">
        <v>165</v>
      </c>
    </row>
    <row r="6" spans="1:7" ht="15">
      <c r="A6" s="142"/>
      <c r="B6" s="142"/>
      <c r="C6" s="142"/>
      <c r="D6" s="142"/>
      <c r="E6" s="55" t="s">
        <v>132</v>
      </c>
      <c r="F6" s="55" t="s">
        <v>133</v>
      </c>
      <c r="G6" s="55" t="s">
        <v>113</v>
      </c>
    </row>
    <row r="7" spans="1:7" ht="15.75">
      <c r="A7" s="54" t="s">
        <v>166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134</v>
      </c>
    </row>
    <row r="8" spans="1:7" ht="15">
      <c r="A8" s="136" t="s">
        <v>169</v>
      </c>
      <c r="B8" s="140" t="s">
        <v>135</v>
      </c>
      <c r="C8" s="138" t="s">
        <v>148</v>
      </c>
      <c r="D8" s="56" t="s">
        <v>167</v>
      </c>
      <c r="E8" s="36">
        <v>500</v>
      </c>
      <c r="F8" s="58"/>
      <c r="G8" s="59">
        <f aca="true" t="shared" si="0" ref="G8:G63">E8*F8</f>
        <v>0</v>
      </c>
    </row>
    <row r="9" spans="1:7" ht="15">
      <c r="A9" s="136"/>
      <c r="B9" s="140"/>
      <c r="C9" s="138"/>
      <c r="D9" s="56">
        <v>330</v>
      </c>
      <c r="E9" s="36">
        <v>250</v>
      </c>
      <c r="F9" s="58"/>
      <c r="G9" s="59">
        <f t="shared" si="0"/>
        <v>0</v>
      </c>
    </row>
    <row r="10" spans="1:7" ht="15">
      <c r="A10" s="136"/>
      <c r="B10" s="140"/>
      <c r="C10" s="138"/>
      <c r="D10" s="56">
        <v>220</v>
      </c>
      <c r="E10" s="36">
        <v>210</v>
      </c>
      <c r="F10" s="58"/>
      <c r="G10" s="59">
        <f t="shared" si="0"/>
        <v>0</v>
      </c>
    </row>
    <row r="11" spans="1:7" ht="15">
      <c r="A11" s="136"/>
      <c r="B11" s="140"/>
      <c r="C11" s="138"/>
      <c r="D11" s="56" t="s">
        <v>116</v>
      </c>
      <c r="E11" s="36">
        <v>105</v>
      </c>
      <c r="F11" s="58"/>
      <c r="G11" s="59">
        <f t="shared" si="0"/>
        <v>0</v>
      </c>
    </row>
    <row r="12" spans="1:7" ht="15">
      <c r="A12" s="136"/>
      <c r="B12" s="140"/>
      <c r="C12" s="138"/>
      <c r="D12" s="56">
        <v>35</v>
      </c>
      <c r="E12" s="36">
        <v>75</v>
      </c>
      <c r="F12" s="58">
        <v>3</v>
      </c>
      <c r="G12" s="59">
        <f t="shared" si="0"/>
        <v>225</v>
      </c>
    </row>
    <row r="13" spans="1:7" ht="15" customHeight="1">
      <c r="A13" s="136">
        <v>2</v>
      </c>
      <c r="B13" s="139" t="s">
        <v>177</v>
      </c>
      <c r="C13" s="138" t="s">
        <v>136</v>
      </c>
      <c r="D13" s="56">
        <v>1150</v>
      </c>
      <c r="E13" s="36">
        <v>60</v>
      </c>
      <c r="F13" s="58"/>
      <c r="G13" s="59">
        <f t="shared" si="0"/>
        <v>0</v>
      </c>
    </row>
    <row r="14" spans="1:7" ht="15">
      <c r="A14" s="136"/>
      <c r="B14" s="139"/>
      <c r="C14" s="138"/>
      <c r="D14" s="56">
        <v>750</v>
      </c>
      <c r="E14" s="36">
        <v>43</v>
      </c>
      <c r="F14" s="58"/>
      <c r="G14" s="59">
        <f t="shared" si="0"/>
        <v>0</v>
      </c>
    </row>
    <row r="15" spans="1:7" ht="15">
      <c r="A15" s="136"/>
      <c r="B15" s="139"/>
      <c r="C15" s="138"/>
      <c r="D15" s="56" t="s">
        <v>167</v>
      </c>
      <c r="E15" s="36">
        <v>28</v>
      </c>
      <c r="F15" s="58"/>
      <c r="G15" s="59">
        <f t="shared" si="0"/>
        <v>0</v>
      </c>
    </row>
    <row r="16" spans="1:7" ht="15">
      <c r="A16" s="136"/>
      <c r="B16" s="139"/>
      <c r="C16" s="138"/>
      <c r="D16" s="56">
        <v>330</v>
      </c>
      <c r="E16" s="36">
        <v>18</v>
      </c>
      <c r="F16" s="58"/>
      <c r="G16" s="59">
        <f t="shared" si="0"/>
        <v>0</v>
      </c>
    </row>
    <row r="17" spans="1:7" ht="15">
      <c r="A17" s="136"/>
      <c r="B17" s="139"/>
      <c r="C17" s="138"/>
      <c r="D17" s="56">
        <v>220</v>
      </c>
      <c r="E17" s="36">
        <v>14</v>
      </c>
      <c r="F17" s="58"/>
      <c r="G17" s="59">
        <f t="shared" si="0"/>
        <v>0</v>
      </c>
    </row>
    <row r="18" spans="1:7" ht="15">
      <c r="A18" s="136"/>
      <c r="B18" s="139"/>
      <c r="C18" s="138"/>
      <c r="D18" s="56" t="s">
        <v>116</v>
      </c>
      <c r="E18" s="36">
        <v>7.8</v>
      </c>
      <c r="F18" s="58"/>
      <c r="G18" s="59">
        <f t="shared" si="0"/>
        <v>0</v>
      </c>
    </row>
    <row r="19" spans="1:7" ht="15">
      <c r="A19" s="136"/>
      <c r="B19" s="139"/>
      <c r="C19" s="138"/>
      <c r="D19" s="56" t="s">
        <v>178</v>
      </c>
      <c r="E19" s="36">
        <v>2.1</v>
      </c>
      <c r="F19" s="58"/>
      <c r="G19" s="59">
        <f t="shared" si="0"/>
        <v>0</v>
      </c>
    </row>
    <row r="20" spans="1:7" ht="15">
      <c r="A20" s="136"/>
      <c r="B20" s="139"/>
      <c r="C20" s="138"/>
      <c r="D20" s="56" t="s">
        <v>179</v>
      </c>
      <c r="E20" s="36">
        <v>2.1</v>
      </c>
      <c r="F20" s="58">
        <v>6</v>
      </c>
      <c r="G20" s="59">
        <f t="shared" si="0"/>
        <v>12.600000000000001</v>
      </c>
    </row>
    <row r="21" spans="1:7" ht="15">
      <c r="A21" s="136"/>
      <c r="B21" s="139"/>
      <c r="C21" s="138"/>
      <c r="D21" s="56" t="s">
        <v>180</v>
      </c>
      <c r="E21" s="36">
        <v>1</v>
      </c>
      <c r="F21" s="58"/>
      <c r="G21" s="59">
        <f t="shared" si="0"/>
        <v>0</v>
      </c>
    </row>
    <row r="22" spans="1:7" ht="15">
      <c r="A22" s="136"/>
      <c r="B22" s="139"/>
      <c r="C22" s="138"/>
      <c r="D22" s="56" t="s">
        <v>181</v>
      </c>
      <c r="E22" s="36">
        <v>1</v>
      </c>
      <c r="F22" s="58"/>
      <c r="G22" s="59">
        <f t="shared" si="0"/>
        <v>0</v>
      </c>
    </row>
    <row r="23" spans="1:7" ht="15">
      <c r="A23" s="136"/>
      <c r="B23" s="139"/>
      <c r="C23" s="138"/>
      <c r="D23" s="56" t="s">
        <v>182</v>
      </c>
      <c r="E23" s="36">
        <v>1</v>
      </c>
      <c r="F23" s="58">
        <v>6</v>
      </c>
      <c r="G23" s="59">
        <f>E23*F23</f>
        <v>6</v>
      </c>
    </row>
    <row r="24" spans="1:7" ht="15" customHeight="1">
      <c r="A24" s="136">
        <v>3</v>
      </c>
      <c r="B24" s="139" t="s">
        <v>137</v>
      </c>
      <c r="C24" s="138" t="s">
        <v>138</v>
      </c>
      <c r="D24" s="56">
        <v>1150</v>
      </c>
      <c r="E24" s="36">
        <v>180</v>
      </c>
      <c r="F24" s="58"/>
      <c r="G24" s="59">
        <f t="shared" si="0"/>
        <v>0</v>
      </c>
    </row>
    <row r="25" spans="1:7" ht="15">
      <c r="A25" s="136"/>
      <c r="B25" s="139"/>
      <c r="C25" s="138"/>
      <c r="D25" s="56">
        <v>750</v>
      </c>
      <c r="E25" s="36">
        <v>130</v>
      </c>
      <c r="F25" s="58"/>
      <c r="G25" s="59">
        <f t="shared" si="0"/>
        <v>0</v>
      </c>
    </row>
    <row r="26" spans="1:7" ht="15">
      <c r="A26" s="136"/>
      <c r="B26" s="139"/>
      <c r="C26" s="138"/>
      <c r="D26" s="56" t="s">
        <v>167</v>
      </c>
      <c r="E26" s="36">
        <v>88</v>
      </c>
      <c r="F26" s="58"/>
      <c r="G26" s="59">
        <f t="shared" si="0"/>
        <v>0</v>
      </c>
    </row>
    <row r="27" spans="1:7" ht="15">
      <c r="A27" s="136"/>
      <c r="B27" s="139"/>
      <c r="C27" s="138"/>
      <c r="D27" s="56">
        <v>330</v>
      </c>
      <c r="E27" s="36">
        <v>66</v>
      </c>
      <c r="F27" s="58"/>
      <c r="G27" s="59">
        <f t="shared" si="0"/>
        <v>0</v>
      </c>
    </row>
    <row r="28" spans="1:7" ht="15">
      <c r="A28" s="136"/>
      <c r="B28" s="139"/>
      <c r="C28" s="138"/>
      <c r="D28" s="56">
        <v>220</v>
      </c>
      <c r="E28" s="36">
        <v>43</v>
      </c>
      <c r="F28" s="58"/>
      <c r="G28" s="59">
        <f t="shared" si="0"/>
        <v>0</v>
      </c>
    </row>
    <row r="29" spans="1:7" ht="15">
      <c r="A29" s="136"/>
      <c r="B29" s="139"/>
      <c r="C29" s="138"/>
      <c r="D29" s="56" t="s">
        <v>116</v>
      </c>
      <c r="E29" s="36">
        <v>26</v>
      </c>
      <c r="F29" s="58"/>
      <c r="G29" s="59">
        <f t="shared" si="0"/>
        <v>0</v>
      </c>
    </row>
    <row r="30" spans="1:7" ht="15">
      <c r="A30" s="136"/>
      <c r="B30" s="139"/>
      <c r="C30" s="138"/>
      <c r="D30" s="56" t="s">
        <v>178</v>
      </c>
      <c r="E30" s="36">
        <v>11</v>
      </c>
      <c r="F30" s="58"/>
      <c r="G30" s="59">
        <f t="shared" si="0"/>
        <v>0</v>
      </c>
    </row>
    <row r="31" spans="1:7" ht="15">
      <c r="A31" s="136"/>
      <c r="B31" s="139"/>
      <c r="C31" s="138"/>
      <c r="D31" s="56" t="s">
        <v>179</v>
      </c>
      <c r="E31" s="36">
        <v>11</v>
      </c>
      <c r="F31" s="58"/>
      <c r="G31" s="59">
        <f t="shared" si="0"/>
        <v>0</v>
      </c>
    </row>
    <row r="32" spans="1:7" ht="15">
      <c r="A32" s="136"/>
      <c r="B32" s="139"/>
      <c r="C32" s="138"/>
      <c r="D32" s="56" t="s">
        <v>180</v>
      </c>
      <c r="E32" s="36">
        <v>5.5</v>
      </c>
      <c r="F32" s="58"/>
      <c r="G32" s="59">
        <f t="shared" si="0"/>
        <v>0</v>
      </c>
    </row>
    <row r="33" spans="1:7" ht="15">
      <c r="A33" s="136"/>
      <c r="B33" s="139"/>
      <c r="C33" s="138"/>
      <c r="D33" s="56" t="s">
        <v>181</v>
      </c>
      <c r="E33" s="36">
        <v>5.5</v>
      </c>
      <c r="F33" s="58"/>
      <c r="G33" s="59">
        <f>E33*F33</f>
        <v>0</v>
      </c>
    </row>
    <row r="34" spans="1:7" ht="15">
      <c r="A34" s="136"/>
      <c r="B34" s="139"/>
      <c r="C34" s="138"/>
      <c r="D34" s="56" t="s">
        <v>182</v>
      </c>
      <c r="E34" s="36">
        <v>5.5</v>
      </c>
      <c r="F34" s="58"/>
      <c r="G34" s="59">
        <f t="shared" si="0"/>
        <v>0</v>
      </c>
    </row>
    <row r="35" spans="1:7" ht="15" customHeight="1">
      <c r="A35" s="136">
        <v>4</v>
      </c>
      <c r="B35" s="139" t="s">
        <v>183</v>
      </c>
      <c r="C35" s="138" t="s">
        <v>138</v>
      </c>
      <c r="D35" s="56">
        <v>220</v>
      </c>
      <c r="E35" s="36">
        <v>23</v>
      </c>
      <c r="F35" s="58"/>
      <c r="G35" s="59">
        <f t="shared" si="0"/>
        <v>0</v>
      </c>
    </row>
    <row r="36" spans="1:7" ht="15">
      <c r="A36" s="136"/>
      <c r="B36" s="139"/>
      <c r="C36" s="138"/>
      <c r="D36" s="56" t="s">
        <v>116</v>
      </c>
      <c r="E36" s="36">
        <v>14</v>
      </c>
      <c r="F36" s="58"/>
      <c r="G36" s="59">
        <f t="shared" si="0"/>
        <v>0</v>
      </c>
    </row>
    <row r="37" spans="1:7" ht="15">
      <c r="A37" s="136"/>
      <c r="B37" s="139"/>
      <c r="C37" s="138"/>
      <c r="D37" s="56" t="s">
        <v>178</v>
      </c>
      <c r="E37" s="36">
        <v>6.4</v>
      </c>
      <c r="F37" s="58"/>
      <c r="G37" s="59">
        <f t="shared" si="0"/>
        <v>0</v>
      </c>
    </row>
    <row r="38" spans="1:7" ht="15">
      <c r="A38" s="136"/>
      <c r="B38" s="139"/>
      <c r="C38" s="138"/>
      <c r="D38" s="56" t="s">
        <v>179</v>
      </c>
      <c r="E38" s="36">
        <v>6.4</v>
      </c>
      <c r="F38" s="58">
        <v>2</v>
      </c>
      <c r="G38" s="59">
        <f t="shared" si="0"/>
        <v>12.8</v>
      </c>
    </row>
    <row r="39" spans="1:7" ht="15">
      <c r="A39" s="136"/>
      <c r="B39" s="139"/>
      <c r="C39" s="138"/>
      <c r="D39" s="56" t="s">
        <v>180</v>
      </c>
      <c r="E39" s="36">
        <v>3.1</v>
      </c>
      <c r="F39" s="58"/>
      <c r="G39" s="59">
        <f t="shared" si="0"/>
        <v>0</v>
      </c>
    </row>
    <row r="40" spans="1:7" ht="15">
      <c r="A40" s="136"/>
      <c r="B40" s="139"/>
      <c r="C40" s="138"/>
      <c r="D40" s="56" t="s">
        <v>181</v>
      </c>
      <c r="E40" s="36">
        <v>3.1</v>
      </c>
      <c r="F40" s="58"/>
      <c r="G40" s="59">
        <f t="shared" si="0"/>
        <v>0</v>
      </c>
    </row>
    <row r="41" spans="1:7" ht="15">
      <c r="A41" s="136"/>
      <c r="B41" s="139"/>
      <c r="C41" s="138"/>
      <c r="D41" s="56" t="s">
        <v>182</v>
      </c>
      <c r="E41" s="36">
        <v>3.1</v>
      </c>
      <c r="F41" s="58">
        <f>29+8</f>
        <v>37</v>
      </c>
      <c r="G41" s="59">
        <f t="shared" si="0"/>
        <v>114.7</v>
      </c>
    </row>
    <row r="42" spans="1:7" ht="15" customHeight="1">
      <c r="A42" s="136">
        <v>5</v>
      </c>
      <c r="B42" s="140" t="s">
        <v>139</v>
      </c>
      <c r="C42" s="138" t="s">
        <v>136</v>
      </c>
      <c r="D42" s="56" t="s">
        <v>167</v>
      </c>
      <c r="E42" s="36">
        <v>35</v>
      </c>
      <c r="F42" s="58"/>
      <c r="G42" s="59">
        <f t="shared" si="0"/>
        <v>0</v>
      </c>
    </row>
    <row r="43" spans="1:7" ht="15">
      <c r="A43" s="136"/>
      <c r="B43" s="140"/>
      <c r="C43" s="138"/>
      <c r="D43" s="56">
        <v>330</v>
      </c>
      <c r="E43" s="36">
        <v>24</v>
      </c>
      <c r="F43" s="58"/>
      <c r="G43" s="59">
        <f t="shared" si="0"/>
        <v>0</v>
      </c>
    </row>
    <row r="44" spans="1:7" ht="15">
      <c r="A44" s="136"/>
      <c r="B44" s="140"/>
      <c r="C44" s="138"/>
      <c r="D44" s="56">
        <v>220</v>
      </c>
      <c r="E44" s="36">
        <v>19</v>
      </c>
      <c r="F44" s="58"/>
      <c r="G44" s="59">
        <f t="shared" si="0"/>
        <v>0</v>
      </c>
    </row>
    <row r="45" spans="1:7" ht="15">
      <c r="A45" s="136"/>
      <c r="B45" s="140"/>
      <c r="C45" s="138"/>
      <c r="D45" s="56" t="s">
        <v>116</v>
      </c>
      <c r="E45" s="36">
        <v>9.5</v>
      </c>
      <c r="F45" s="58"/>
      <c r="G45" s="59">
        <f t="shared" si="0"/>
        <v>0</v>
      </c>
    </row>
    <row r="46" spans="1:7" ht="15">
      <c r="A46" s="136"/>
      <c r="B46" s="140"/>
      <c r="C46" s="138"/>
      <c r="D46" s="56">
        <v>35</v>
      </c>
      <c r="E46" s="36">
        <v>4.7</v>
      </c>
      <c r="F46" s="58">
        <v>6</v>
      </c>
      <c r="G46" s="59">
        <f t="shared" si="0"/>
        <v>28.200000000000003</v>
      </c>
    </row>
    <row r="47" spans="1:7" ht="15" customHeight="1">
      <c r="A47" s="136">
        <v>6</v>
      </c>
      <c r="B47" s="137" t="s">
        <v>140</v>
      </c>
      <c r="C47" s="138" t="s">
        <v>136</v>
      </c>
      <c r="D47" s="56" t="s">
        <v>184</v>
      </c>
      <c r="E47" s="36">
        <v>2.3</v>
      </c>
      <c r="F47" s="58"/>
      <c r="G47" s="59">
        <f>E47*F47</f>
        <v>0</v>
      </c>
    </row>
    <row r="48" spans="1:7" ht="15">
      <c r="A48" s="136"/>
      <c r="B48" s="137"/>
      <c r="C48" s="138"/>
      <c r="D48" s="56" t="s">
        <v>185</v>
      </c>
      <c r="E48" s="36">
        <v>2.3</v>
      </c>
      <c r="F48" s="58"/>
      <c r="G48" s="59">
        <f>E48*F48</f>
        <v>0</v>
      </c>
    </row>
    <row r="49" spans="1:7" ht="15">
      <c r="A49" s="136"/>
      <c r="B49" s="137"/>
      <c r="C49" s="138"/>
      <c r="D49" s="60" t="s">
        <v>126</v>
      </c>
      <c r="E49" s="36">
        <v>2.3</v>
      </c>
      <c r="F49" s="58">
        <v>16</v>
      </c>
      <c r="G49" s="59">
        <f t="shared" si="0"/>
        <v>36.8</v>
      </c>
    </row>
    <row r="50" spans="1:7" ht="45">
      <c r="A50" s="56">
        <v>7</v>
      </c>
      <c r="B50" s="57" t="s">
        <v>186</v>
      </c>
      <c r="C50" s="53" t="s">
        <v>136</v>
      </c>
      <c r="D50" s="60" t="s">
        <v>126</v>
      </c>
      <c r="E50" s="36">
        <v>26</v>
      </c>
      <c r="F50" s="58"/>
      <c r="G50" s="59">
        <f t="shared" si="0"/>
        <v>0</v>
      </c>
    </row>
    <row r="51" spans="1:7" ht="30">
      <c r="A51" s="56">
        <v>8</v>
      </c>
      <c r="B51" s="57" t="s">
        <v>141</v>
      </c>
      <c r="C51" s="53" t="s">
        <v>136</v>
      </c>
      <c r="D51" s="60" t="s">
        <v>126</v>
      </c>
      <c r="E51" s="36">
        <v>48</v>
      </c>
      <c r="F51" s="58"/>
      <c r="G51" s="59">
        <f t="shared" si="0"/>
        <v>0</v>
      </c>
    </row>
    <row r="52" spans="1:7" ht="15" customHeight="1">
      <c r="A52" s="136">
        <v>9</v>
      </c>
      <c r="B52" s="139" t="s">
        <v>142</v>
      </c>
      <c r="C52" s="138" t="s">
        <v>143</v>
      </c>
      <c r="D52" s="56" t="s">
        <v>116</v>
      </c>
      <c r="E52" s="36">
        <v>2.4</v>
      </c>
      <c r="F52" s="58"/>
      <c r="G52" s="59">
        <f t="shared" si="0"/>
        <v>0</v>
      </c>
    </row>
    <row r="53" spans="1:7" ht="15">
      <c r="A53" s="136"/>
      <c r="B53" s="139"/>
      <c r="C53" s="138"/>
      <c r="D53" s="56">
        <v>35</v>
      </c>
      <c r="E53" s="36">
        <v>2.4</v>
      </c>
      <c r="F53" s="58"/>
      <c r="G53" s="59">
        <f t="shared" si="0"/>
        <v>0</v>
      </c>
    </row>
    <row r="54" spans="1:7" ht="15">
      <c r="A54" s="136"/>
      <c r="B54" s="139"/>
      <c r="C54" s="138"/>
      <c r="D54" s="60" t="s">
        <v>126</v>
      </c>
      <c r="E54" s="36">
        <v>2.4</v>
      </c>
      <c r="F54" s="58"/>
      <c r="G54" s="59">
        <f t="shared" si="0"/>
        <v>0</v>
      </c>
    </row>
    <row r="55" spans="1:7" ht="30">
      <c r="A55" s="56">
        <v>10</v>
      </c>
      <c r="B55" s="57" t="s">
        <v>144</v>
      </c>
      <c r="C55" s="53" t="s">
        <v>145</v>
      </c>
      <c r="D55" s="60" t="s">
        <v>126</v>
      </c>
      <c r="E55" s="36">
        <v>2.5</v>
      </c>
      <c r="F55" s="58"/>
      <c r="G55" s="59">
        <f t="shared" si="0"/>
        <v>0</v>
      </c>
    </row>
    <row r="56" spans="1:7" ht="15" customHeight="1">
      <c r="A56" s="136">
        <v>11</v>
      </c>
      <c r="B56" s="137" t="s">
        <v>187</v>
      </c>
      <c r="C56" s="138" t="s">
        <v>146</v>
      </c>
      <c r="D56" s="60" t="s">
        <v>180</v>
      </c>
      <c r="E56" s="36">
        <v>2.3</v>
      </c>
      <c r="F56" s="58"/>
      <c r="G56" s="59">
        <f t="shared" si="0"/>
        <v>0</v>
      </c>
    </row>
    <row r="57" spans="1:7" ht="15">
      <c r="A57" s="136"/>
      <c r="B57" s="137"/>
      <c r="C57" s="138"/>
      <c r="D57" s="60" t="s">
        <v>181</v>
      </c>
      <c r="E57" s="36">
        <v>2.3</v>
      </c>
      <c r="F57" s="58"/>
      <c r="G57" s="59">
        <f t="shared" si="0"/>
        <v>0</v>
      </c>
    </row>
    <row r="58" spans="1:7" ht="15">
      <c r="A58" s="136"/>
      <c r="B58" s="137"/>
      <c r="C58" s="138"/>
      <c r="D58" s="60" t="s">
        <v>182</v>
      </c>
      <c r="E58" s="36">
        <v>2.3</v>
      </c>
      <c r="F58" s="58"/>
      <c r="G58" s="59">
        <f t="shared" si="0"/>
        <v>0</v>
      </c>
    </row>
    <row r="59" spans="1:7" ht="15" customHeight="1">
      <c r="A59" s="136">
        <v>12</v>
      </c>
      <c r="B59" s="137" t="s">
        <v>147</v>
      </c>
      <c r="C59" s="138" t="s">
        <v>146</v>
      </c>
      <c r="D59" s="60" t="s">
        <v>180</v>
      </c>
      <c r="E59" s="36">
        <v>3</v>
      </c>
      <c r="F59" s="58"/>
      <c r="G59" s="59">
        <f t="shared" si="0"/>
        <v>0</v>
      </c>
    </row>
    <row r="60" spans="1:7" ht="15">
      <c r="A60" s="136"/>
      <c r="B60" s="137"/>
      <c r="C60" s="138"/>
      <c r="D60" s="60" t="s">
        <v>181</v>
      </c>
      <c r="E60" s="36">
        <v>3</v>
      </c>
      <c r="F60" s="58"/>
      <c r="G60" s="59">
        <f t="shared" si="0"/>
        <v>0</v>
      </c>
    </row>
    <row r="61" spans="1:7" ht="15">
      <c r="A61" s="136"/>
      <c r="B61" s="137"/>
      <c r="C61" s="138"/>
      <c r="D61" s="60" t="s">
        <v>182</v>
      </c>
      <c r="E61" s="36">
        <v>3</v>
      </c>
      <c r="F61" s="58">
        <v>2</v>
      </c>
      <c r="G61" s="59">
        <f t="shared" si="0"/>
        <v>6</v>
      </c>
    </row>
    <row r="62" spans="1:7" ht="15" customHeight="1">
      <c r="A62" s="127">
        <v>13</v>
      </c>
      <c r="B62" s="130" t="s">
        <v>188</v>
      </c>
      <c r="C62" s="133" t="s">
        <v>148</v>
      </c>
      <c r="D62" s="56" t="s">
        <v>178</v>
      </c>
      <c r="E62" s="36">
        <v>3.5</v>
      </c>
      <c r="F62" s="58"/>
      <c r="G62" s="59">
        <f t="shared" si="0"/>
        <v>0</v>
      </c>
    </row>
    <row r="63" spans="1:7" ht="15">
      <c r="A63" s="128"/>
      <c r="B63" s="131"/>
      <c r="C63" s="134"/>
      <c r="D63" s="56" t="s">
        <v>179</v>
      </c>
      <c r="E63" s="36">
        <v>3.5</v>
      </c>
      <c r="F63" s="58"/>
      <c r="G63" s="59">
        <f t="shared" si="0"/>
        <v>0</v>
      </c>
    </row>
    <row r="64" spans="1:7" ht="15">
      <c r="A64" s="129"/>
      <c r="B64" s="132"/>
      <c r="C64" s="135"/>
      <c r="D64" s="60" t="s">
        <v>182</v>
      </c>
      <c r="E64" s="36">
        <v>2.3</v>
      </c>
      <c r="F64" s="58">
        <v>39</v>
      </c>
      <c r="G64" s="59">
        <f>E64*F64</f>
        <v>89.69999999999999</v>
      </c>
    </row>
    <row r="65" spans="1:7" ht="15">
      <c r="A65" s="136">
        <v>14</v>
      </c>
      <c r="B65" s="136" t="s">
        <v>149</v>
      </c>
      <c r="C65" s="138"/>
      <c r="D65" s="91" t="s">
        <v>56</v>
      </c>
      <c r="E65" s="92"/>
      <c r="F65" s="93">
        <v>0</v>
      </c>
      <c r="G65" s="93">
        <f>G66+G67+G68+G69</f>
        <v>531.8</v>
      </c>
    </row>
    <row r="66" spans="1:7" ht="15">
      <c r="A66" s="136"/>
      <c r="B66" s="136"/>
      <c r="C66" s="138"/>
      <c r="D66" s="61" t="s">
        <v>29</v>
      </c>
      <c r="E66" s="62"/>
      <c r="F66" s="63"/>
      <c r="G66" s="59">
        <f>G45+G44+G36+G35+G29+G28+G18+G17+G11+G10+G52+G19+G30+G37+G39+G21+G56+G59+G62+G47+G32</f>
        <v>0</v>
      </c>
    </row>
    <row r="67" spans="1:7" ht="15">
      <c r="A67" s="136"/>
      <c r="B67" s="136"/>
      <c r="C67" s="138"/>
      <c r="D67" s="61" t="s">
        <v>30</v>
      </c>
      <c r="E67" s="62"/>
      <c r="F67" s="63"/>
      <c r="G67" s="59">
        <f>G12+G20+G31+G46+G53+G63+G22+G33+G38+G40+G57+G60+G48</f>
        <v>278.6</v>
      </c>
    </row>
    <row r="68" spans="1:7" ht="15">
      <c r="A68" s="136"/>
      <c r="B68" s="136"/>
      <c r="C68" s="138"/>
      <c r="D68" s="61" t="s">
        <v>31</v>
      </c>
      <c r="E68" s="62"/>
      <c r="F68" s="63"/>
      <c r="G68" s="59">
        <f>G23+G34+G41+G49+G50+G51+G54+G55+G58+G61+G64</f>
        <v>253.2</v>
      </c>
    </row>
    <row r="69" spans="1:7" ht="15">
      <c r="A69" s="136"/>
      <c r="B69" s="136"/>
      <c r="C69" s="138"/>
      <c r="D69" s="61" t="s">
        <v>32</v>
      </c>
      <c r="E69" s="62"/>
      <c r="F69" s="63"/>
      <c r="G69" s="64">
        <v>0</v>
      </c>
    </row>
  </sheetData>
  <sheetProtection/>
  <mergeCells count="40">
    <mergeCell ref="B65:B69"/>
    <mergeCell ref="C65:C69"/>
    <mergeCell ref="A1:G1"/>
    <mergeCell ref="A2:G2"/>
    <mergeCell ref="A13:A23"/>
    <mergeCell ref="B13:B23"/>
    <mergeCell ref="C13:C23"/>
    <mergeCell ref="A24:A34"/>
    <mergeCell ref="B24:B34"/>
    <mergeCell ref="C24:C34"/>
    <mergeCell ref="E4:G4"/>
    <mergeCell ref="A8:A12"/>
    <mergeCell ref="B8:B12"/>
    <mergeCell ref="C8:C12"/>
    <mergeCell ref="A4:A6"/>
    <mergeCell ref="B4:B6"/>
    <mergeCell ref="C4:C6"/>
    <mergeCell ref="D4:D6"/>
    <mergeCell ref="A35:A41"/>
    <mergeCell ref="B35:B41"/>
    <mergeCell ref="C35:C41"/>
    <mergeCell ref="A42:A46"/>
    <mergeCell ref="B42:B46"/>
    <mergeCell ref="C42:C46"/>
    <mergeCell ref="A47:A49"/>
    <mergeCell ref="B47:B49"/>
    <mergeCell ref="C47:C49"/>
    <mergeCell ref="A52:A54"/>
    <mergeCell ref="B52:B54"/>
    <mergeCell ref="C52:C54"/>
    <mergeCell ref="A62:A64"/>
    <mergeCell ref="B62:B64"/>
    <mergeCell ref="C62:C64"/>
    <mergeCell ref="A65:A69"/>
    <mergeCell ref="A56:A58"/>
    <mergeCell ref="B56:B58"/>
    <mergeCell ref="C56:C58"/>
    <mergeCell ref="A59:A61"/>
    <mergeCell ref="B59:B61"/>
    <mergeCell ref="C59:C61"/>
  </mergeCells>
  <dataValidations count="2">
    <dataValidation type="decimal" allowBlank="1" showInputMessage="1" showErrorMessage="1" errorTitle="Внимание" error="Допускается ввод только действительных чисел!" sqref="F66:F69 F8:F64">
      <formula1>0</formula1>
      <formula2>9.99999999999999E+23</formula2>
    </dataValidation>
    <dataValidation type="decimal" allowBlank="1" showInputMessage="1" showErrorMessage="1" error="Ввведеное значение неверно" sqref="F65 E10:E6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1"/>
  <sheetViews>
    <sheetView zoomScale="90" zoomScaleNormal="90" zoomScaleSheetLayoutView="100" zoomScalePageLayoutView="0" workbookViewId="0" topLeftCell="A13">
      <selection activeCell="S10" sqref="S10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hidden="1" customWidth="1"/>
    <col min="4" max="7" width="12.8515625" style="1" customWidth="1"/>
    <col min="8" max="16384" width="9.140625" style="1" customWidth="1"/>
  </cols>
  <sheetData>
    <row r="1" spans="1:7" ht="15.75">
      <c r="A1" s="144" t="s">
        <v>189</v>
      </c>
      <c r="B1" s="144"/>
      <c r="C1" s="144"/>
      <c r="D1" s="144"/>
      <c r="E1" s="144"/>
      <c r="F1" s="144"/>
      <c r="G1" s="144"/>
    </row>
    <row r="2" spans="1:7" ht="36" customHeight="1">
      <c r="A2" s="151" t="s">
        <v>190</v>
      </c>
      <c r="B2" s="151"/>
      <c r="C2" s="151"/>
      <c r="D2" s="151"/>
      <c r="E2" s="151"/>
      <c r="F2" s="151"/>
      <c r="G2" s="151"/>
    </row>
    <row r="4" spans="1:7" ht="30" customHeight="1">
      <c r="A4" s="145" t="s">
        <v>0</v>
      </c>
      <c r="B4" s="145" t="s">
        <v>1</v>
      </c>
      <c r="C4" s="145" t="s">
        <v>2</v>
      </c>
      <c r="D4" s="145"/>
      <c r="E4" s="145"/>
      <c r="F4" s="145"/>
      <c r="G4" s="145"/>
    </row>
    <row r="5" spans="1:7" ht="66" customHeight="1">
      <c r="A5" s="145"/>
      <c r="B5" s="145"/>
      <c r="C5" s="15">
        <v>2015</v>
      </c>
      <c r="D5" s="98">
        <v>2020</v>
      </c>
      <c r="E5" s="98">
        <v>2021</v>
      </c>
      <c r="F5" s="80">
        <v>2022</v>
      </c>
      <c r="G5" s="77" t="s">
        <v>62</v>
      </c>
    </row>
    <row r="6" spans="1:7" ht="15.75">
      <c r="A6" s="15">
        <v>1</v>
      </c>
      <c r="B6" s="15">
        <v>2</v>
      </c>
      <c r="C6" s="15"/>
      <c r="D6" s="15">
        <v>3</v>
      </c>
      <c r="E6" s="77">
        <v>4</v>
      </c>
      <c r="F6" s="80">
        <v>5</v>
      </c>
      <c r="G6" s="15">
        <v>6</v>
      </c>
    </row>
    <row r="7" spans="1:7" ht="65.25" customHeight="1">
      <c r="A7" s="4">
        <v>1</v>
      </c>
      <c r="B7" s="16" t="s">
        <v>101</v>
      </c>
      <c r="C7" s="27">
        <f>SUM(C10:C11)</f>
        <v>0</v>
      </c>
      <c r="D7" s="31">
        <f>SUM(D10:D11)</f>
        <v>0</v>
      </c>
      <c r="E7" s="83">
        <f>SUM(E10:E11)</f>
        <v>0</v>
      </c>
      <c r="F7" s="80">
        <f>SUM(F10:F11)</f>
        <v>0</v>
      </c>
      <c r="G7" s="71" t="e">
        <f>F7/E7*100</f>
        <v>#DIV/0!</v>
      </c>
    </row>
    <row r="8" spans="1:7" ht="15.75" customHeight="1">
      <c r="A8" s="4" t="s">
        <v>10</v>
      </c>
      <c r="B8" s="17" t="s">
        <v>3</v>
      </c>
      <c r="C8" s="16"/>
      <c r="D8" s="77" t="s">
        <v>118</v>
      </c>
      <c r="E8" s="83" t="s">
        <v>118</v>
      </c>
      <c r="F8" s="80" t="s">
        <v>118</v>
      </c>
      <c r="G8" s="77" t="s">
        <v>118</v>
      </c>
    </row>
    <row r="9" spans="1:7" ht="15.75">
      <c r="A9" s="4" t="s">
        <v>11</v>
      </c>
      <c r="B9" s="17" t="s">
        <v>4</v>
      </c>
      <c r="C9" s="16"/>
      <c r="D9" s="77" t="s">
        <v>118</v>
      </c>
      <c r="E9" s="83" t="s">
        <v>118</v>
      </c>
      <c r="F9" s="80" t="s">
        <v>118</v>
      </c>
      <c r="G9" s="77" t="s">
        <v>118</v>
      </c>
    </row>
    <row r="10" spans="1:7" ht="15.75" customHeight="1">
      <c r="A10" s="4" t="s">
        <v>12</v>
      </c>
      <c r="B10" s="17" t="s">
        <v>5</v>
      </c>
      <c r="C10" s="27">
        <v>0</v>
      </c>
      <c r="D10" s="27">
        <v>0</v>
      </c>
      <c r="E10" s="83">
        <v>0</v>
      </c>
      <c r="F10" s="80">
        <v>0</v>
      </c>
      <c r="G10" s="27">
        <v>0</v>
      </c>
    </row>
    <row r="11" spans="1:7" ht="30.75" customHeight="1">
      <c r="A11" s="4" t="s">
        <v>13</v>
      </c>
      <c r="B11" s="17" t="s">
        <v>6</v>
      </c>
      <c r="C11" s="27">
        <v>0</v>
      </c>
      <c r="D11" s="27">
        <v>0</v>
      </c>
      <c r="E11" s="83">
        <v>0</v>
      </c>
      <c r="F11" s="80">
        <v>0</v>
      </c>
      <c r="G11" s="27">
        <v>0</v>
      </c>
    </row>
    <row r="12" spans="1:7" ht="39.75" customHeight="1">
      <c r="A12" s="146">
        <v>2</v>
      </c>
      <c r="B12" s="148" t="s">
        <v>100</v>
      </c>
      <c r="C12" s="149">
        <f>SUM(C14:C17)</f>
        <v>0</v>
      </c>
      <c r="D12" s="149">
        <f>SUM(D14:D17)</f>
        <v>0</v>
      </c>
      <c r="E12" s="149">
        <f>SUM(E14:E17)</f>
        <v>0</v>
      </c>
      <c r="F12" s="149">
        <f>SUM(F14:F17)</f>
        <v>0</v>
      </c>
      <c r="G12" s="145">
        <v>0</v>
      </c>
    </row>
    <row r="13" spans="1:7" ht="7.5" customHeight="1">
      <c r="A13" s="147"/>
      <c r="B13" s="148"/>
      <c r="C13" s="150"/>
      <c r="D13" s="150"/>
      <c r="E13" s="150"/>
      <c r="F13" s="150"/>
      <c r="G13" s="145"/>
    </row>
    <row r="14" spans="1:7" ht="17.25" customHeight="1">
      <c r="A14" s="4" t="s">
        <v>9</v>
      </c>
      <c r="B14" s="17" t="s">
        <v>3</v>
      </c>
      <c r="C14" s="31"/>
      <c r="D14" s="77" t="s">
        <v>118</v>
      </c>
      <c r="E14" s="83" t="s">
        <v>118</v>
      </c>
      <c r="F14" s="80" t="s">
        <v>118</v>
      </c>
      <c r="G14" s="77" t="s">
        <v>118</v>
      </c>
    </row>
    <row r="15" spans="1:7" ht="17.25" customHeight="1">
      <c r="A15" s="4" t="s">
        <v>14</v>
      </c>
      <c r="B15" s="17" t="s">
        <v>4</v>
      </c>
      <c r="C15" s="31"/>
      <c r="D15" s="77" t="s">
        <v>118</v>
      </c>
      <c r="E15" s="83" t="s">
        <v>118</v>
      </c>
      <c r="F15" s="80" t="s">
        <v>118</v>
      </c>
      <c r="G15" s="77" t="s">
        <v>118</v>
      </c>
    </row>
    <row r="16" spans="1:7" ht="17.25" customHeight="1">
      <c r="A16" s="4" t="s">
        <v>15</v>
      </c>
      <c r="B16" s="17" t="s">
        <v>5</v>
      </c>
      <c r="C16" s="31">
        <v>0</v>
      </c>
      <c r="D16" s="31">
        <v>0</v>
      </c>
      <c r="E16" s="83">
        <v>0</v>
      </c>
      <c r="F16" s="80">
        <v>0</v>
      </c>
      <c r="G16" s="27">
        <v>0</v>
      </c>
    </row>
    <row r="17" spans="1:7" ht="17.25" customHeight="1">
      <c r="A17" s="4" t="s">
        <v>16</v>
      </c>
      <c r="B17" s="17" t="s">
        <v>6</v>
      </c>
      <c r="C17" s="27">
        <v>0</v>
      </c>
      <c r="D17" s="27">
        <v>0</v>
      </c>
      <c r="E17" s="83">
        <v>0</v>
      </c>
      <c r="F17" s="80">
        <v>0</v>
      </c>
      <c r="G17" s="27">
        <v>0</v>
      </c>
    </row>
    <row r="18" spans="1:7" ht="109.5" customHeight="1">
      <c r="A18" s="146">
        <v>3</v>
      </c>
      <c r="B18" s="148" t="s">
        <v>102</v>
      </c>
      <c r="C18" s="145">
        <f>SUM(C20:C23)</f>
        <v>0</v>
      </c>
      <c r="D18" s="145">
        <f>SUM(D20:D23)</f>
        <v>0</v>
      </c>
      <c r="E18" s="145">
        <f>SUM(E20:E23)</f>
        <v>0</v>
      </c>
      <c r="F18" s="145">
        <f>SUM(F20:F23)</f>
        <v>0</v>
      </c>
      <c r="G18" s="145">
        <v>0</v>
      </c>
    </row>
    <row r="19" spans="1:7" ht="15" customHeight="1">
      <c r="A19" s="147"/>
      <c r="B19" s="148"/>
      <c r="C19" s="145"/>
      <c r="D19" s="145"/>
      <c r="E19" s="145"/>
      <c r="F19" s="145"/>
      <c r="G19" s="145"/>
    </row>
    <row r="20" spans="1:7" ht="15.75">
      <c r="A20" s="4" t="s">
        <v>17</v>
      </c>
      <c r="B20" s="17" t="s">
        <v>3</v>
      </c>
      <c r="C20" s="27"/>
      <c r="D20" s="77" t="s">
        <v>118</v>
      </c>
      <c r="E20" s="83" t="s">
        <v>118</v>
      </c>
      <c r="F20" s="80" t="s">
        <v>118</v>
      </c>
      <c r="G20" s="77" t="s">
        <v>118</v>
      </c>
    </row>
    <row r="21" spans="1:7" ht="15.75">
      <c r="A21" s="4" t="s">
        <v>18</v>
      </c>
      <c r="B21" s="17" t="s">
        <v>4</v>
      </c>
      <c r="C21" s="27"/>
      <c r="D21" s="77" t="s">
        <v>118</v>
      </c>
      <c r="E21" s="83" t="s">
        <v>118</v>
      </c>
      <c r="F21" s="80" t="s">
        <v>118</v>
      </c>
      <c r="G21" s="77" t="s">
        <v>118</v>
      </c>
    </row>
    <row r="22" spans="1:7" ht="15.75">
      <c r="A22" s="4" t="s">
        <v>19</v>
      </c>
      <c r="B22" s="17" t="s">
        <v>5</v>
      </c>
      <c r="C22" s="66">
        <v>0</v>
      </c>
      <c r="D22" s="66">
        <v>0</v>
      </c>
      <c r="E22" s="66">
        <v>0</v>
      </c>
      <c r="F22" s="66">
        <v>0</v>
      </c>
      <c r="G22" s="27">
        <v>0</v>
      </c>
    </row>
    <row r="23" spans="1:7" ht="15.75">
      <c r="A23" s="3" t="s">
        <v>20</v>
      </c>
      <c r="B23" s="17" t="s">
        <v>6</v>
      </c>
      <c r="C23" s="66">
        <v>0</v>
      </c>
      <c r="D23" s="66">
        <v>0</v>
      </c>
      <c r="E23" s="66">
        <v>0</v>
      </c>
      <c r="F23" s="66">
        <v>0</v>
      </c>
      <c r="G23" s="27">
        <v>0</v>
      </c>
    </row>
    <row r="24" spans="1:7" ht="108.75" customHeight="1">
      <c r="A24" s="146">
        <v>4</v>
      </c>
      <c r="B24" s="148" t="s">
        <v>103</v>
      </c>
      <c r="C24" s="145">
        <f>SUM(C26:C29)</f>
        <v>0</v>
      </c>
      <c r="D24" s="145">
        <f>SUM(D26:D29)</f>
        <v>0</v>
      </c>
      <c r="E24" s="145">
        <f>SUM(E26:E29)</f>
        <v>0</v>
      </c>
      <c r="F24" s="145">
        <f>SUM(F26:F29)</f>
        <v>0</v>
      </c>
      <c r="G24" s="145">
        <v>0</v>
      </c>
    </row>
    <row r="25" spans="1:7" ht="12.75" customHeight="1">
      <c r="A25" s="147"/>
      <c r="B25" s="148"/>
      <c r="C25" s="145"/>
      <c r="D25" s="145"/>
      <c r="E25" s="145"/>
      <c r="F25" s="145"/>
      <c r="G25" s="145"/>
    </row>
    <row r="26" spans="1:7" ht="15.75">
      <c r="A26" s="3" t="s">
        <v>21</v>
      </c>
      <c r="B26" s="17" t="s">
        <v>3</v>
      </c>
      <c r="C26" s="27"/>
      <c r="D26" s="77" t="s">
        <v>118</v>
      </c>
      <c r="E26" s="83" t="s">
        <v>118</v>
      </c>
      <c r="F26" s="80" t="s">
        <v>118</v>
      </c>
      <c r="G26" s="77" t="s">
        <v>118</v>
      </c>
    </row>
    <row r="27" spans="1:7" ht="15.75">
      <c r="A27" s="3" t="s">
        <v>22</v>
      </c>
      <c r="B27" s="17" t="s">
        <v>4</v>
      </c>
      <c r="C27" s="27"/>
      <c r="D27" s="77" t="s">
        <v>118</v>
      </c>
      <c r="E27" s="83" t="s">
        <v>118</v>
      </c>
      <c r="F27" s="80" t="s">
        <v>118</v>
      </c>
      <c r="G27" s="77" t="s">
        <v>118</v>
      </c>
    </row>
    <row r="28" spans="1:7" ht="15.75">
      <c r="A28" s="3" t="s">
        <v>23</v>
      </c>
      <c r="B28" s="17" t="s">
        <v>5</v>
      </c>
      <c r="C28" s="66">
        <v>0</v>
      </c>
      <c r="D28" s="66">
        <v>0</v>
      </c>
      <c r="E28" s="66">
        <v>0</v>
      </c>
      <c r="F28" s="66">
        <v>0</v>
      </c>
      <c r="G28" s="27">
        <v>0</v>
      </c>
    </row>
    <row r="29" spans="1:7" ht="15.75">
      <c r="A29" s="3" t="s">
        <v>24</v>
      </c>
      <c r="B29" s="17" t="s">
        <v>6</v>
      </c>
      <c r="C29" s="66">
        <v>0</v>
      </c>
      <c r="D29" s="66">
        <v>0</v>
      </c>
      <c r="E29" s="66">
        <v>0</v>
      </c>
      <c r="F29" s="66">
        <v>0</v>
      </c>
      <c r="G29" s="27">
        <v>0</v>
      </c>
    </row>
    <row r="30" spans="1:7" ht="68.25" customHeight="1">
      <c r="A30" s="3">
        <v>5</v>
      </c>
      <c r="B30" s="16" t="s">
        <v>7</v>
      </c>
      <c r="C30" s="27">
        <v>0</v>
      </c>
      <c r="D30" s="27">
        <v>0</v>
      </c>
      <c r="E30" s="83">
        <v>0</v>
      </c>
      <c r="F30" s="80">
        <v>0</v>
      </c>
      <c r="G30" s="27">
        <v>0</v>
      </c>
    </row>
    <row r="31" spans="1:7" ht="87" customHeight="1">
      <c r="A31" s="2" t="s">
        <v>25</v>
      </c>
      <c r="B31" s="16" t="s">
        <v>8</v>
      </c>
      <c r="C31" s="27">
        <v>0</v>
      </c>
      <c r="D31" s="27">
        <v>0</v>
      </c>
      <c r="E31" s="83">
        <v>0</v>
      </c>
      <c r="F31" s="80">
        <v>0</v>
      </c>
      <c r="G31" s="27">
        <v>0</v>
      </c>
    </row>
  </sheetData>
  <sheetProtection/>
  <mergeCells count="26">
    <mergeCell ref="A2:G2"/>
    <mergeCell ref="G24:G25"/>
    <mergeCell ref="B12:B13"/>
    <mergeCell ref="C12:C13"/>
    <mergeCell ref="D12:D13"/>
    <mergeCell ref="G12:G13"/>
    <mergeCell ref="B18:B19"/>
    <mergeCell ref="C24:C25"/>
    <mergeCell ref="D24:D25"/>
    <mergeCell ref="A18:A19"/>
    <mergeCell ref="A4:A5"/>
    <mergeCell ref="B4:B5"/>
    <mergeCell ref="C4:G4"/>
    <mergeCell ref="E18:E19"/>
    <mergeCell ref="E24:E25"/>
    <mergeCell ref="E12:E13"/>
    <mergeCell ref="A1:G1"/>
    <mergeCell ref="C18:C19"/>
    <mergeCell ref="D18:D19"/>
    <mergeCell ref="G18:G19"/>
    <mergeCell ref="A12:A13"/>
    <mergeCell ref="A24:A25"/>
    <mergeCell ref="B24:B25"/>
    <mergeCell ref="F12:F13"/>
    <mergeCell ref="F18:F19"/>
    <mergeCell ref="F24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1"/>
  <sheetViews>
    <sheetView zoomScale="80" zoomScaleNormal="80" zoomScaleSheetLayoutView="85" zoomScalePageLayoutView="0" workbookViewId="0" topLeftCell="A4">
      <selection activeCell="N15" sqref="N15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5" customFormat="1" ht="18" customHeight="1">
      <c r="A2" s="158" t="s">
        <v>255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="5" customFormat="1" ht="15"/>
    <row r="4" spans="1:20" ht="9.75" customHeight="1">
      <c r="A4" s="157" t="s">
        <v>0</v>
      </c>
      <c r="B4" s="157" t="s">
        <v>38</v>
      </c>
      <c r="C4" s="157" t="s">
        <v>39</v>
      </c>
      <c r="D4" s="157"/>
      <c r="E4" s="157"/>
      <c r="F4" s="157"/>
      <c r="G4" s="157" t="s">
        <v>40</v>
      </c>
      <c r="H4" s="157"/>
      <c r="I4" s="157"/>
      <c r="J4" s="157"/>
      <c r="K4" s="157" t="s">
        <v>41</v>
      </c>
      <c r="L4" s="157"/>
      <c r="M4" s="157"/>
      <c r="N4" s="157"/>
      <c r="O4" s="157" t="s">
        <v>42</v>
      </c>
      <c r="P4" s="157"/>
      <c r="Q4" s="157"/>
      <c r="R4" s="157"/>
      <c r="S4" s="157" t="s">
        <v>43</v>
      </c>
      <c r="T4" s="157" t="s">
        <v>44</v>
      </c>
    </row>
    <row r="5" spans="1:20" ht="18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5.5" customHeight="1">
      <c r="A6" s="157"/>
      <c r="B6" s="157"/>
      <c r="C6" s="11" t="s">
        <v>29</v>
      </c>
      <c r="D6" s="11" t="s">
        <v>30</v>
      </c>
      <c r="E6" s="11" t="s">
        <v>45</v>
      </c>
      <c r="F6" s="11" t="s">
        <v>32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29</v>
      </c>
      <c r="L6" s="11" t="s">
        <v>46</v>
      </c>
      <c r="M6" s="11" t="s">
        <v>31</v>
      </c>
      <c r="N6" s="11" t="s">
        <v>32</v>
      </c>
      <c r="O6" s="11" t="s">
        <v>29</v>
      </c>
      <c r="P6" s="11" t="s">
        <v>30</v>
      </c>
      <c r="Q6" s="11" t="s">
        <v>31</v>
      </c>
      <c r="R6" s="11" t="s">
        <v>32</v>
      </c>
      <c r="S6" s="157"/>
      <c r="T6" s="157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10.25">
      <c r="A8" s="11">
        <v>1</v>
      </c>
      <c r="B8" s="85" t="s">
        <v>249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67">
        <v>0</v>
      </c>
      <c r="N8" s="67">
        <v>0</v>
      </c>
      <c r="O8" s="26">
        <v>0</v>
      </c>
      <c r="P8" s="26">
        <v>0</v>
      </c>
      <c r="Q8" s="67">
        <v>0</v>
      </c>
      <c r="R8" s="67">
        <v>0</v>
      </c>
      <c r="S8" s="26">
        <v>0</v>
      </c>
      <c r="T8" s="26" t="s">
        <v>118</v>
      </c>
    </row>
    <row r="9" spans="1:20" ht="15.75" customHeight="1">
      <c r="A9" s="157" t="s">
        <v>47</v>
      </c>
      <c r="B9" s="159" t="s">
        <v>104</v>
      </c>
      <c r="C9" s="152">
        <f>C8</f>
        <v>0</v>
      </c>
      <c r="D9" s="152">
        <f aca="true" t="shared" si="0" ref="D9:S9">D8</f>
        <v>0</v>
      </c>
      <c r="E9" s="152">
        <f t="shared" si="0"/>
        <v>0</v>
      </c>
      <c r="F9" s="152">
        <v>0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0</v>
      </c>
      <c r="K9" s="152">
        <f t="shared" si="0"/>
        <v>0</v>
      </c>
      <c r="L9" s="152">
        <f t="shared" si="0"/>
        <v>0</v>
      </c>
      <c r="M9" s="152">
        <f t="shared" si="0"/>
        <v>0</v>
      </c>
      <c r="N9" s="152">
        <f t="shared" si="0"/>
        <v>0</v>
      </c>
      <c r="O9" s="152">
        <f t="shared" si="0"/>
        <v>0</v>
      </c>
      <c r="P9" s="152">
        <f t="shared" si="0"/>
        <v>0</v>
      </c>
      <c r="Q9" s="152">
        <f t="shared" si="0"/>
        <v>0</v>
      </c>
      <c r="R9" s="152">
        <f t="shared" si="0"/>
        <v>0</v>
      </c>
      <c r="S9" s="152">
        <f t="shared" si="0"/>
        <v>0</v>
      </c>
      <c r="T9" s="155"/>
    </row>
    <row r="10" spans="1:20" ht="15.75" customHeight="1">
      <c r="A10" s="157"/>
      <c r="B10" s="160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5"/>
    </row>
    <row r="11" spans="1:20" ht="15.75" customHeight="1">
      <c r="A11" s="157"/>
      <c r="B11" s="161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</row>
  </sheetData>
  <sheetProtection/>
  <mergeCells count="30">
    <mergeCell ref="B9:B11"/>
    <mergeCell ref="O9:O11"/>
    <mergeCell ref="S4:S6"/>
    <mergeCell ref="T4:T6"/>
    <mergeCell ref="A9:A11"/>
    <mergeCell ref="C9:C11"/>
    <mergeCell ref="D9:D11"/>
    <mergeCell ref="E9:E11"/>
    <mergeCell ref="A4:A6"/>
    <mergeCell ref="B4:B6"/>
    <mergeCell ref="C4:F5"/>
    <mergeCell ref="G4:J5"/>
    <mergeCell ref="O4:R5"/>
    <mergeCell ref="A2:T2"/>
    <mergeCell ref="M9:M11"/>
    <mergeCell ref="N9:N11"/>
    <mergeCell ref="F9:F11"/>
    <mergeCell ref="G9:G11"/>
    <mergeCell ref="H9:H11"/>
    <mergeCell ref="I9:I11"/>
    <mergeCell ref="P9:P11"/>
    <mergeCell ref="Q9:Q11"/>
    <mergeCell ref="R9:R11"/>
    <mergeCell ref="S9:S11"/>
    <mergeCell ref="T9:T11"/>
    <mergeCell ref="A1:T1"/>
    <mergeCell ref="K4:N5"/>
    <mergeCell ref="J9:J11"/>
    <mergeCell ref="K9:K11"/>
    <mergeCell ref="L9:L11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6"/>
  <sheetViews>
    <sheetView zoomScaleSheetLayoutView="98" zoomScalePageLayoutView="0" workbookViewId="0" topLeftCell="A1">
      <selection activeCell="F15" sqref="F15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156" t="s">
        <v>189</v>
      </c>
      <c r="B1" s="156"/>
    </row>
    <row r="2" spans="1:2" s="5" customFormat="1" ht="36" customHeight="1">
      <c r="A2" s="162" t="s">
        <v>256</v>
      </c>
      <c r="B2" s="162"/>
    </row>
    <row r="3" spans="1:2" s="5" customFormat="1" ht="18" customHeight="1">
      <c r="A3" s="33"/>
      <c r="B3" s="33"/>
    </row>
    <row r="4" spans="1:2" ht="31.5">
      <c r="A4" s="30" t="s">
        <v>48</v>
      </c>
      <c r="B4" s="22" t="s">
        <v>49</v>
      </c>
    </row>
    <row r="5" spans="1:2" ht="20.25" customHeight="1">
      <c r="A5" s="29">
        <v>1</v>
      </c>
      <c r="B5" s="68" t="s">
        <v>50</v>
      </c>
    </row>
    <row r="6" spans="1:2" ht="34.5" customHeight="1">
      <c r="A6" s="29">
        <v>2</v>
      </c>
      <c r="B6" s="69" t="s">
        <v>51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"/>
  <sheetViews>
    <sheetView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156" t="s">
        <v>192</v>
      </c>
      <c r="B1" s="156"/>
      <c r="C1" s="156"/>
    </row>
    <row r="2" spans="1:3" ht="150" customHeight="1">
      <c r="A2" s="103" t="s">
        <v>191</v>
      </c>
      <c r="B2" s="158"/>
      <c r="C2" s="158"/>
    </row>
    <row r="3" spans="1:3" ht="15.75">
      <c r="A3" s="14"/>
      <c r="B3" s="14"/>
      <c r="C3" s="14"/>
    </row>
    <row r="4" spans="1:3" ht="15.75">
      <c r="A4" s="7" t="s">
        <v>48</v>
      </c>
      <c r="B4" s="7" t="s">
        <v>52</v>
      </c>
      <c r="C4" s="7" t="s">
        <v>53</v>
      </c>
    </row>
    <row r="5" spans="1:3" ht="15.75">
      <c r="A5" s="7">
        <v>1</v>
      </c>
      <c r="B5" s="7" t="s">
        <v>154</v>
      </c>
      <c r="C5" s="22" t="s">
        <v>118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Lenovo</cp:lastModifiedBy>
  <cp:lastPrinted>2018-05-10T11:43:00Z</cp:lastPrinted>
  <dcterms:created xsi:type="dcterms:W3CDTF">2015-07-27T06:52:28Z</dcterms:created>
  <dcterms:modified xsi:type="dcterms:W3CDTF">2023-07-03T13:15:21Z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